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tabRatio="245" activeTab="0"/>
  </bookViews>
  <sheets>
    <sheet name="Sytuacja_fin_jednostki" sheetId="1" r:id="rId1"/>
  </sheets>
  <definedNames/>
  <calcPr fullCalcOnLoad="1"/>
</workbook>
</file>

<file path=xl/sharedStrings.xml><?xml version="1.0" encoding="utf-8"?>
<sst xmlns="http://schemas.openxmlformats.org/spreadsheetml/2006/main" count="149" uniqueCount="71">
  <si>
    <t>X</t>
  </si>
  <si>
    <t>Wyszczególnienie</t>
  </si>
  <si>
    <t xml:space="preserve">Prognoza na 2012 </t>
  </si>
  <si>
    <t>Plan na 2011</t>
  </si>
  <si>
    <t>Prognoza na n…..+</t>
  </si>
  <si>
    <t>/miejscowość/</t>
  </si>
  <si>
    <t>Wykonanie na 31.12.2010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</si>
  <si>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</si>
  <si>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</si>
  <si>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</si>
  <si>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</si>
  <si>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</si>
  <si>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2. Wydatki majątkowe</t>
  </si>
  <si>
    <t>III. Wynik budżetu (I-II)</t>
  </si>
  <si>
    <t>2.1. Kredytów, w tym:</t>
  </si>
  <si>
    <t>2.1.1. Kredytów zaciąganych na zadania finansowane z udziałem srodków UE i EFTA</t>
  </si>
  <si>
    <t>2.2.Pożyczek, w tym:</t>
  </si>
  <si>
    <t>2.2.1. Pożyczek zaciąganych na zadania finansowane z udziałem srodków UE i EFTA</t>
  </si>
  <si>
    <t>2.3. Odsetki</t>
  </si>
  <si>
    <t>IV. Łączna kwota spłat zaciągniętych zobowiazań z tytułu: (1+2+3+4)</t>
  </si>
  <si>
    <t>2. Spłaty rat wnioskowanych: (2.1+2.2+2.3)</t>
  </si>
  <si>
    <t>1. Kredyty i pożyczki, w tym:</t>
  </si>
  <si>
    <t>2. Papiery wartościowe, w tym:</t>
  </si>
  <si>
    <t>1.1. Kredytów i pożyczek, w tym:</t>
  </si>
  <si>
    <t>1.1.1. Kredytów i pożyczek zaciągniętych na zadania finansowane z udziałem srodków UE i EFTA</t>
  </si>
  <si>
    <t>1.2. Odsetki</t>
  </si>
  <si>
    <t>1. Spłaty rat zaciągniętych ogółem: (1.1+1.2)</t>
  </si>
  <si>
    <t>1.1. Kredyty i pożyczki zaciągnięte na zadania finansowane z udziałem środków UE i EFTA</t>
  </si>
  <si>
    <t>2.1. Papiery wartościowe wyemitowane na zadania finansowane z udziałem środków UE i EFTA</t>
  </si>
  <si>
    <t>3. Przyjęte depozyty</t>
  </si>
  <si>
    <t>4. Wymagalne zobowiązania</t>
  </si>
  <si>
    <t>1. Wydatki bieżące, w tym:</t>
  </si>
  <si>
    <t>1.1.Wydatki na obsługę długu</t>
  </si>
  <si>
    <t>1.2. Poręczenia</t>
  </si>
  <si>
    <t>4. Wartość potencjalnych spłat kwot wynikających z udzielonych poręczeń i gwarancji</t>
  </si>
  <si>
    <t>3. Wydatki z tytułu poręczeń i gwarancji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</si>
  <si>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</si>
  <si>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</si>
  <si>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</si>
  <si>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</si>
  <si>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</si>
  <si>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</si>
  <si>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VI. Kwota zobowiązań związku współtworzonego przez jst przypadających do spłaty w danym roku budżetowym, zgodnie z art. 244 ufp</t>
  </si>
  <si>
    <t>Prognoza na 2016</t>
  </si>
  <si>
    <t>3.1. Wykup papierów wartościowych wyemitowanych, w tym:</t>
  </si>
  <si>
    <t>3.1.1. Wykup papierów wartościowych wyemitowanych na zadania finansowane z udziałem srodków UE i EFTA</t>
  </si>
  <si>
    <t>3.2. Odsetki</t>
  </si>
  <si>
    <t>3.3. Wykup papierów wartościowych planowanych do emisji, w tym:</t>
  </si>
  <si>
    <t>3.3.1. Wykup papierów wartościowych planowanych na zadania finansowane z udziałem srodków UE i EFTA</t>
  </si>
  <si>
    <t>3.4. Odsetki</t>
  </si>
  <si>
    <t>3. Wykup papierów wartościowych (3.1+3.2+3.3.+3.4), w tym:</t>
  </si>
  <si>
    <t>V. Łączna kwota długu na koniec roku budżetowego (1+2+3+4), z tego:</t>
  </si>
  <si>
    <t>Sytuacja finansowa Gminy Gietrzwałd</t>
  </si>
  <si>
    <t>Gmina Gietrzwałd ul. Olsztyńska 2 11-036 Gietrzwałd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</si>
  <si>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</si>
  <si>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</si>
  <si>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</si>
  <si>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</si>
  <si>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</si>
  <si>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</si>
  <si>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</si>
  <si>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</si>
  <si>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</si>
  <si>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</si>
  <si>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Wykonanie za 2015</t>
  </si>
  <si>
    <t>Wykonanie za 2014</t>
  </si>
  <si>
    <t>Wykonanie za 2013</t>
  </si>
  <si>
    <t>TAK</t>
  </si>
  <si>
    <t>/pieczęć gminy/</t>
  </si>
  <si>
    <t xml:space="preserve">Sporządził: .......Skarbnik Gminy Andrzej Wasilewski............ </t>
  </si>
  <si>
    <t>Gietrzwałd, dnia 16.09.2016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</si>
</sst>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10" fontId="1" fillId="35" borderId="13" xfId="0" applyNumberFormat="1" applyFont="1" applyFill="1" applyBorder="1" applyAlignment="1" applyProtection="1">
      <alignment vertical="center"/>
      <protection/>
    </xf>
    <xf numFmtId="10" fontId="1" fillId="35" borderId="13" xfId="0" applyNumberFormat="1" applyFont="1" applyFill="1" applyBorder="1" applyAlignment="1" applyProtection="1">
      <alignment horizontal="center" vertical="center"/>
      <protection/>
    </xf>
    <xf numFmtId="4" fontId="3" fillId="35" borderId="13" xfId="0" applyNumberFormat="1" applyFont="1" applyFill="1" applyBorder="1" applyAlignment="1" applyProtection="1">
      <alignment vertical="center"/>
      <protection/>
    </xf>
    <xf numFmtId="4" fontId="4" fillId="36" borderId="14" xfId="0" applyNumberFormat="1" applyFont="1" applyFill="1" applyBorder="1" applyAlignment="1" applyProtection="1">
      <alignment vertical="center"/>
      <protection locked="0"/>
    </xf>
    <xf numFmtId="4" fontId="4" fillId="36" borderId="11" xfId="0" applyNumberFormat="1" applyFont="1" applyFill="1" applyBorder="1" applyAlignment="1" applyProtection="1">
      <alignment vertical="center"/>
      <protection locked="0"/>
    </xf>
    <xf numFmtId="4" fontId="4" fillId="36" borderId="12" xfId="0" applyNumberFormat="1" applyFont="1" applyFill="1" applyBorder="1" applyAlignment="1" applyProtection="1">
      <alignment vertical="center"/>
      <protection locked="0"/>
    </xf>
    <xf numFmtId="4" fontId="4" fillId="35" borderId="14" xfId="0" applyNumberFormat="1" applyFont="1" applyFill="1" applyBorder="1" applyAlignment="1" applyProtection="1">
      <alignment vertical="center"/>
      <protection/>
    </xf>
    <xf numFmtId="4" fontId="4" fillId="35" borderId="11" xfId="0" applyNumberFormat="1" applyFont="1" applyFill="1" applyBorder="1" applyAlignment="1" applyProtection="1">
      <alignment vertical="center"/>
      <protection/>
    </xf>
    <xf numFmtId="4" fontId="4" fillId="35" borderId="11" xfId="0" applyNumberFormat="1" applyFont="1" applyFill="1" applyBorder="1" applyAlignment="1" applyProtection="1">
      <alignment vertical="center"/>
      <protection locked="0"/>
    </xf>
    <xf numFmtId="4" fontId="4" fillId="35" borderId="12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4" fontId="3" fillId="35" borderId="16" xfId="0" applyNumberFormat="1" applyFont="1" applyFill="1" applyBorder="1" applyAlignment="1" applyProtection="1">
      <alignment vertical="center"/>
      <protection/>
    </xf>
    <xf numFmtId="4" fontId="3" fillId="36" borderId="13" xfId="0" applyNumberFormat="1" applyFont="1" applyFill="1" applyBorder="1" applyAlignment="1" applyProtection="1">
      <alignment vertical="center"/>
      <protection/>
    </xf>
    <xf numFmtId="4" fontId="3" fillId="35" borderId="13" xfId="0" applyNumberFormat="1" applyFont="1" applyFill="1" applyBorder="1" applyAlignment="1" applyProtection="1">
      <alignment vertical="center"/>
      <protection locked="0"/>
    </xf>
    <xf numFmtId="4" fontId="1" fillId="35" borderId="13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vertical="center" wrapText="1"/>
      <protection/>
    </xf>
    <xf numFmtId="4" fontId="4" fillId="36" borderId="17" xfId="0" applyNumberFormat="1" applyFont="1" applyFill="1" applyBorder="1" applyAlignment="1" applyProtection="1">
      <alignment vertical="center"/>
      <protection locked="0"/>
    </xf>
    <xf numFmtId="4" fontId="3" fillId="36" borderId="15" xfId="0" applyNumberFormat="1" applyFon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 wrapText="1"/>
      <protection/>
    </xf>
    <xf numFmtId="0" fontId="0" fillId="33" borderId="19" xfId="0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 applyProtection="1">
      <alignment vertical="center" wrapText="1"/>
      <protection/>
    </xf>
    <xf numFmtId="4" fontId="1" fillId="33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tabSelected="1" workbookViewId="0" topLeftCell="A1">
      <selection activeCell="K3" sqref="K3"/>
    </sheetView>
  </sheetViews>
  <sheetFormatPr defaultColWidth="11.57421875" defaultRowHeight="12.75"/>
  <cols>
    <col min="1" max="1" width="1.421875" style="0" customWidth="1"/>
    <col min="2" max="2" width="58.57421875" style="0" customWidth="1"/>
    <col min="3" max="4" width="12.28125" style="0" hidden="1" customWidth="1"/>
    <col min="5" max="5" width="3.421875" style="0" hidden="1" customWidth="1"/>
    <col min="6" max="6" width="14.7109375" style="0" customWidth="1"/>
    <col min="7" max="7" width="14.140625" style="0" customWidth="1"/>
    <col min="8" max="8" width="14.57421875" style="0" customWidth="1"/>
    <col min="9" max="9" width="13.57421875" style="0" customWidth="1"/>
    <col min="10" max="10" width="14.28125" style="0" customWidth="1"/>
    <col min="11" max="11" width="14.57421875" style="0" customWidth="1"/>
    <col min="12" max="12" width="14.140625" style="0" customWidth="1"/>
    <col min="13" max="13" width="13.7109375" style="0" customWidth="1"/>
    <col min="14" max="14" width="14.140625" style="0" customWidth="1"/>
    <col min="15" max="15" width="13.57421875" style="0" customWidth="1"/>
    <col min="16" max="16" width="12.28125" style="0" hidden="1" customWidth="1"/>
    <col min="17" max="20" width="0" style="0" hidden="1" customWidth="1"/>
  </cols>
  <sheetData>
    <row r="1" spans="2:6" ht="15.75">
      <c r="B1" s="32" t="s">
        <v>53</v>
      </c>
      <c r="F1" t="s">
        <v>70</v>
      </c>
    </row>
    <row r="2" spans="2:7" ht="12.75">
      <c r="B2" s="1" t="s">
        <v>68</v>
      </c>
      <c r="F2" s="34" t="s">
        <v>5</v>
      </c>
      <c r="G2" s="34"/>
    </row>
    <row r="3" spans="2:8" ht="27" customHeight="1">
      <c r="B3" s="33" t="s">
        <v>52</v>
      </c>
      <c r="C3" s="33"/>
      <c r="D3" s="33"/>
      <c r="E3" s="33"/>
      <c r="F3" s="33"/>
      <c r="G3" s="33"/>
      <c r="H3" s="33"/>
    </row>
    <row r="5" spans="2:20" ht="60.75" customHeight="1" thickBot="1">
      <c r="B5" s="3" t="s">
        <v>1</v>
      </c>
      <c r="C5" s="4" t="s">
        <v>6</v>
      </c>
      <c r="D5" s="4" t="s">
        <v>3</v>
      </c>
      <c r="E5" s="4" t="s">
        <v>2</v>
      </c>
      <c r="F5" s="4" t="s">
        <v>66</v>
      </c>
      <c r="G5" s="4" t="s">
        <v>65</v>
      </c>
      <c r="H5" s="4" t="s">
        <v>64</v>
      </c>
      <c r="I5" s="4" t="s">
        <v>43</v>
      </c>
      <c r="J5" s="4" t="s">
        <v>54</v>
      </c>
      <c r="K5" s="4" t="s">
        <v>55</v>
      </c>
      <c r="L5" s="4" t="s">
        <v>56</v>
      </c>
      <c r="M5" s="4" t="s">
        <v>57</v>
      </c>
      <c r="N5" s="4" t="s">
        <v>58</v>
      </c>
      <c r="O5" s="4" t="s">
        <v>59</v>
      </c>
      <c r="P5" s="4" t="s">
        <v>60</v>
      </c>
      <c r="Q5" s="4" t="s">
        <v>61</v>
      </c>
      <c r="R5" s="4" t="s">
        <v>62</v>
      </c>
      <c r="S5" s="4" t="s">
        <v>63</v>
      </c>
      <c r="T5" s="4" t="s">
        <v>4</v>
      </c>
    </row>
    <row r="6" spans="2:20" ht="30.75" customHeight="1" thickBot="1">
      <c r="B6" s="5" t="s">
        <v>7</v>
      </c>
      <c r="C6" s="10">
        <f aca="true" t="shared" si="0" ref="C6:H6">C7+C8</f>
        <v>0</v>
      </c>
      <c r="D6" s="10">
        <f t="shared" si="0"/>
        <v>0</v>
      </c>
      <c r="E6" s="10">
        <f t="shared" si="0"/>
        <v>0</v>
      </c>
      <c r="F6" s="10">
        <f t="shared" si="0"/>
        <v>23459332.75</v>
      </c>
      <c r="G6" s="10">
        <f t="shared" si="0"/>
        <v>22985586.119999997</v>
      </c>
      <c r="H6" s="10">
        <f t="shared" si="0"/>
        <v>22464665.6</v>
      </c>
      <c r="I6" s="10">
        <f>I7+I8</f>
        <v>24180036.18</v>
      </c>
      <c r="J6" s="10">
        <f>J7+J8</f>
        <v>27410162</v>
      </c>
      <c r="K6" s="10">
        <f aca="true" t="shared" si="1" ref="K6:T6">K7+K8</f>
        <v>33228043.14</v>
      </c>
      <c r="L6" s="10">
        <f t="shared" si="1"/>
        <v>24643000</v>
      </c>
      <c r="M6" s="10">
        <f t="shared" si="1"/>
        <v>24403000</v>
      </c>
      <c r="N6" s="10">
        <f t="shared" si="1"/>
        <v>24456000</v>
      </c>
      <c r="O6" s="10">
        <f t="shared" si="1"/>
        <v>22943000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2:20" ht="20.25" customHeight="1">
      <c r="B7" s="7" t="s">
        <v>8</v>
      </c>
      <c r="C7" s="11"/>
      <c r="D7" s="11"/>
      <c r="E7" s="11"/>
      <c r="F7" s="11">
        <v>17489586.87</v>
      </c>
      <c r="G7" s="11">
        <v>19047199.15</v>
      </c>
      <c r="H7" s="11">
        <v>20083459.21</v>
      </c>
      <c r="I7" s="11">
        <v>23052216.08</v>
      </c>
      <c r="J7" s="11">
        <v>21017162</v>
      </c>
      <c r="K7" s="11">
        <v>21774000</v>
      </c>
      <c r="L7" s="11">
        <v>22143000</v>
      </c>
      <c r="M7" s="11">
        <v>21903000</v>
      </c>
      <c r="N7" s="11">
        <v>21956000</v>
      </c>
      <c r="O7" s="11">
        <v>21840000</v>
      </c>
      <c r="P7" s="11"/>
      <c r="Q7" s="11"/>
      <c r="R7" s="11"/>
      <c r="S7" s="11"/>
      <c r="T7" s="11"/>
    </row>
    <row r="8" spans="2:20" ht="22.5" customHeight="1">
      <c r="B8" s="2" t="s">
        <v>9</v>
      </c>
      <c r="C8" s="12"/>
      <c r="D8" s="12"/>
      <c r="E8" s="12"/>
      <c r="F8" s="12">
        <v>5969745.88</v>
      </c>
      <c r="G8" s="12">
        <v>3938386.97</v>
      </c>
      <c r="H8" s="12">
        <v>2381206.39</v>
      </c>
      <c r="I8" s="12">
        <v>1127820.1</v>
      </c>
      <c r="J8" s="12">
        <v>6393000</v>
      </c>
      <c r="K8" s="12">
        <v>11454043.14</v>
      </c>
      <c r="L8" s="12">
        <v>2500000</v>
      </c>
      <c r="M8" s="12">
        <v>2500000</v>
      </c>
      <c r="N8" s="12">
        <v>2500000</v>
      </c>
      <c r="O8" s="13">
        <v>1103000</v>
      </c>
      <c r="P8" s="12"/>
      <c r="Q8" s="12"/>
      <c r="R8" s="12"/>
      <c r="S8" s="12"/>
      <c r="T8" s="12"/>
    </row>
    <row r="9" spans="2:20" ht="26.25" customHeight="1" thickBot="1">
      <c r="B9" s="6" t="s">
        <v>10</v>
      </c>
      <c r="C9" s="13"/>
      <c r="D9" s="13"/>
      <c r="E9" s="13"/>
      <c r="F9" s="13">
        <v>370157.88</v>
      </c>
      <c r="G9" s="13">
        <v>633517.61</v>
      </c>
      <c r="H9" s="13">
        <v>387519.16</v>
      </c>
      <c r="I9" s="13">
        <v>1011600</v>
      </c>
      <c r="J9" s="13">
        <v>2500000</v>
      </c>
      <c r="K9" s="13">
        <v>2500000</v>
      </c>
      <c r="L9" s="13">
        <v>1500000</v>
      </c>
      <c r="M9" s="13">
        <v>2500000</v>
      </c>
      <c r="N9" s="13">
        <v>2500000</v>
      </c>
      <c r="O9" s="13">
        <v>1103000</v>
      </c>
      <c r="P9" s="13"/>
      <c r="Q9" s="13"/>
      <c r="R9" s="13"/>
      <c r="S9" s="13"/>
      <c r="T9" s="13"/>
    </row>
    <row r="10" spans="2:20" ht="25.5" customHeight="1" thickBot="1">
      <c r="B10" s="5" t="s">
        <v>11</v>
      </c>
      <c r="C10" s="10">
        <f aca="true" t="shared" si="2" ref="C10:H10">C11+C14</f>
        <v>0</v>
      </c>
      <c r="D10" s="10">
        <f t="shared" si="2"/>
        <v>0</v>
      </c>
      <c r="E10" s="10">
        <f t="shared" si="2"/>
        <v>0</v>
      </c>
      <c r="F10" s="10">
        <f t="shared" si="2"/>
        <v>24726655.96</v>
      </c>
      <c r="G10" s="10">
        <f t="shared" si="2"/>
        <v>24035920.55</v>
      </c>
      <c r="H10" s="10">
        <f t="shared" si="2"/>
        <v>21001244.97</v>
      </c>
      <c r="I10" s="10">
        <f>I11+I14</f>
        <v>23923036.18</v>
      </c>
      <c r="J10" s="10">
        <f>J11+J14</f>
        <v>24801162</v>
      </c>
      <c r="K10" s="10">
        <f aca="true" t="shared" si="3" ref="K10:T10">K11+K14</f>
        <v>31237543.14</v>
      </c>
      <c r="L10" s="10">
        <f t="shared" si="3"/>
        <v>22652500</v>
      </c>
      <c r="M10" s="10">
        <f t="shared" si="3"/>
        <v>22632500</v>
      </c>
      <c r="N10" s="10">
        <f t="shared" si="3"/>
        <v>22587500</v>
      </c>
      <c r="O10" s="10">
        <f t="shared" si="3"/>
        <v>22753000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</row>
    <row r="11" spans="2:20" ht="21" customHeight="1">
      <c r="B11" s="7" t="s">
        <v>31</v>
      </c>
      <c r="C11" s="11"/>
      <c r="D11" s="11"/>
      <c r="E11" s="11"/>
      <c r="F11" s="11">
        <v>16368220.38</v>
      </c>
      <c r="G11" s="11">
        <v>16793818.87</v>
      </c>
      <c r="H11" s="11">
        <v>17662253.77</v>
      </c>
      <c r="I11" s="11">
        <v>22317955.88</v>
      </c>
      <c r="J11" s="11">
        <v>18075000</v>
      </c>
      <c r="K11" s="11">
        <v>18283500</v>
      </c>
      <c r="L11" s="11">
        <v>18652500</v>
      </c>
      <c r="M11" s="11">
        <v>18632500</v>
      </c>
      <c r="N11" s="11">
        <v>18511980</v>
      </c>
      <c r="O11" s="11">
        <v>18753000</v>
      </c>
      <c r="P11" s="11"/>
      <c r="Q11" s="11"/>
      <c r="R11" s="11"/>
      <c r="S11" s="11"/>
      <c r="T11" s="11"/>
    </row>
    <row r="12" spans="2:20" ht="21" customHeight="1">
      <c r="B12" s="2" t="s">
        <v>32</v>
      </c>
      <c r="C12" s="11"/>
      <c r="D12" s="11"/>
      <c r="E12" s="11"/>
      <c r="F12" s="11">
        <v>457917.62</v>
      </c>
      <c r="G12" s="11">
        <v>438830.64</v>
      </c>
      <c r="H12" s="11">
        <v>369364.39</v>
      </c>
      <c r="I12" s="11">
        <v>410000</v>
      </c>
      <c r="J12" s="11">
        <v>273747.79</v>
      </c>
      <c r="K12" s="11">
        <v>212179.41</v>
      </c>
      <c r="L12" s="11">
        <v>170027.31</v>
      </c>
      <c r="M12" s="11">
        <v>128741.94</v>
      </c>
      <c r="N12" s="11">
        <v>62540.91</v>
      </c>
      <c r="O12" s="11">
        <v>9263.45</v>
      </c>
      <c r="P12" s="11"/>
      <c r="Q12" s="11"/>
      <c r="R12" s="11"/>
      <c r="S12" s="11"/>
      <c r="T12" s="11"/>
    </row>
    <row r="13" spans="2:20" ht="21" customHeight="1">
      <c r="B13" s="2" t="s">
        <v>33</v>
      </c>
      <c r="C13" s="11"/>
      <c r="D13" s="11"/>
      <c r="E13" s="11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/>
      <c r="Q13" s="11"/>
      <c r="R13" s="11"/>
      <c r="S13" s="11"/>
      <c r="T13" s="11"/>
    </row>
    <row r="14" spans="2:20" ht="22.5" customHeight="1">
      <c r="B14" s="2" t="s">
        <v>12</v>
      </c>
      <c r="C14" s="12"/>
      <c r="D14" s="12"/>
      <c r="E14" s="12"/>
      <c r="F14" s="12">
        <v>8358435.58</v>
      </c>
      <c r="G14" s="12">
        <v>7242101.68</v>
      </c>
      <c r="H14" s="12">
        <v>3338991.2</v>
      </c>
      <c r="I14" s="12">
        <v>1605080.3</v>
      </c>
      <c r="J14" s="12">
        <v>6726162</v>
      </c>
      <c r="K14" s="12">
        <v>12954043.14</v>
      </c>
      <c r="L14" s="12">
        <v>4000000</v>
      </c>
      <c r="M14" s="12">
        <v>4000000</v>
      </c>
      <c r="N14" s="12">
        <v>4075520</v>
      </c>
      <c r="O14" s="12">
        <v>4000000</v>
      </c>
      <c r="P14" s="12"/>
      <c r="Q14" s="12"/>
      <c r="R14" s="12"/>
      <c r="S14" s="12"/>
      <c r="T14" s="12"/>
    </row>
    <row r="15" spans="2:20" ht="22.5" customHeight="1" thickBot="1">
      <c r="B15" s="6" t="s">
        <v>35</v>
      </c>
      <c r="C15" s="13"/>
      <c r="D15" s="13"/>
      <c r="E15" s="13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/>
    </row>
    <row r="16" spans="2:20" ht="25.5" customHeight="1" thickBot="1">
      <c r="B16" s="5" t="s">
        <v>13</v>
      </c>
      <c r="C16" s="10">
        <f aca="true" t="shared" si="4" ref="C16:H16">C6-C10</f>
        <v>0</v>
      </c>
      <c r="D16" s="10">
        <f t="shared" si="4"/>
        <v>0</v>
      </c>
      <c r="E16" s="10">
        <f t="shared" si="4"/>
        <v>0</v>
      </c>
      <c r="F16" s="10">
        <f t="shared" si="4"/>
        <v>-1267323.210000001</v>
      </c>
      <c r="G16" s="10">
        <f t="shared" si="4"/>
        <v>-1050334.4300000034</v>
      </c>
      <c r="H16" s="10">
        <f t="shared" si="4"/>
        <v>1463420.6300000027</v>
      </c>
      <c r="I16" s="10">
        <f>I6-I10</f>
        <v>257000</v>
      </c>
      <c r="J16" s="10">
        <f>J6-J10</f>
        <v>2609000</v>
      </c>
      <c r="K16" s="10">
        <f aca="true" t="shared" si="5" ref="K16:T16">K6-K10</f>
        <v>1990500</v>
      </c>
      <c r="L16" s="10">
        <f t="shared" si="5"/>
        <v>1990500</v>
      </c>
      <c r="M16" s="10">
        <f t="shared" si="5"/>
        <v>1770500</v>
      </c>
      <c r="N16" s="10">
        <f t="shared" si="5"/>
        <v>1868500</v>
      </c>
      <c r="O16" s="10">
        <f t="shared" si="5"/>
        <v>190000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0</v>
      </c>
      <c r="T16" s="10">
        <f t="shared" si="5"/>
        <v>0</v>
      </c>
    </row>
    <row r="17" spans="2:20" ht="25.5" customHeight="1" thickBot="1">
      <c r="B17" s="18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2:20" ht="24.75" customHeight="1" thickBot="1">
      <c r="B18" s="5" t="s">
        <v>26</v>
      </c>
      <c r="C18" s="10">
        <f aca="true" t="shared" si="6" ref="C18:H18">C19+C21</f>
        <v>0</v>
      </c>
      <c r="D18" s="10">
        <f t="shared" si="6"/>
        <v>0</v>
      </c>
      <c r="E18" s="10">
        <f t="shared" si="6"/>
        <v>0</v>
      </c>
      <c r="F18" s="10">
        <f t="shared" si="6"/>
        <v>2024980</v>
      </c>
      <c r="G18" s="10">
        <f t="shared" si="6"/>
        <v>1301000</v>
      </c>
      <c r="H18" s="10">
        <f t="shared" si="6"/>
        <v>1718000</v>
      </c>
      <c r="I18" s="10">
        <f>I19+I21</f>
        <v>2260225.2800000003</v>
      </c>
      <c r="J18" s="10">
        <f>J19+J21</f>
        <v>2699770</v>
      </c>
      <c r="K18" s="10">
        <f aca="true" t="shared" si="7" ref="K18:T18">K19+K21</f>
        <v>1835302.96</v>
      </c>
      <c r="L18" s="10">
        <f t="shared" si="7"/>
        <v>1798744.97</v>
      </c>
      <c r="M18" s="10">
        <f t="shared" si="7"/>
        <v>1543053.71</v>
      </c>
      <c r="N18" s="10">
        <f t="shared" si="7"/>
        <v>1577861.86</v>
      </c>
      <c r="O18" s="10">
        <f t="shared" si="7"/>
        <v>0</v>
      </c>
      <c r="P18" s="10">
        <f t="shared" si="7"/>
        <v>0</v>
      </c>
      <c r="Q18" s="10">
        <f t="shared" si="7"/>
        <v>0</v>
      </c>
      <c r="R18" s="10">
        <f t="shared" si="7"/>
        <v>0</v>
      </c>
      <c r="S18" s="10">
        <f t="shared" si="7"/>
        <v>0</v>
      </c>
      <c r="T18" s="10">
        <f t="shared" si="7"/>
        <v>0</v>
      </c>
    </row>
    <row r="19" spans="2:20" ht="23.25" customHeight="1">
      <c r="B19" s="7" t="s">
        <v>23</v>
      </c>
      <c r="C19" s="11"/>
      <c r="D19" s="11"/>
      <c r="E19" s="11"/>
      <c r="F19" s="11">
        <v>2024980</v>
      </c>
      <c r="G19" s="11">
        <v>1301000</v>
      </c>
      <c r="H19" s="11">
        <v>1718000</v>
      </c>
      <c r="I19" s="11">
        <v>1957000</v>
      </c>
      <c r="J19" s="11">
        <v>2459000</v>
      </c>
      <c r="K19" s="11">
        <v>1650500</v>
      </c>
      <c r="L19" s="11">
        <v>1650500</v>
      </c>
      <c r="M19" s="11">
        <v>1430500</v>
      </c>
      <c r="N19" s="11">
        <v>1528500</v>
      </c>
      <c r="O19" s="11">
        <v>0</v>
      </c>
      <c r="P19" s="11"/>
      <c r="Q19" s="11"/>
      <c r="R19" s="11"/>
      <c r="S19" s="11"/>
      <c r="T19" s="11"/>
    </row>
    <row r="20" spans="2:20" ht="26.25" customHeight="1">
      <c r="B20" s="7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20" ht="24" customHeight="1" thickBot="1">
      <c r="B21" s="2" t="s">
        <v>25</v>
      </c>
      <c r="C21" s="12"/>
      <c r="D21" s="12"/>
      <c r="E21" s="12"/>
      <c r="F21" s="12"/>
      <c r="G21" s="12"/>
      <c r="H21" s="12"/>
      <c r="I21" s="12">
        <v>303225.28</v>
      </c>
      <c r="J21" s="12">
        <v>240770</v>
      </c>
      <c r="K21" s="12">
        <v>184802.96</v>
      </c>
      <c r="L21" s="12">
        <v>148244.97</v>
      </c>
      <c r="M21" s="12">
        <v>112553.71</v>
      </c>
      <c r="N21" s="12">
        <v>49361.86</v>
      </c>
      <c r="O21" s="12"/>
      <c r="P21" s="12"/>
      <c r="Q21" s="12"/>
      <c r="R21" s="12"/>
      <c r="S21" s="12"/>
      <c r="T21" s="12"/>
    </row>
    <row r="22" spans="2:20" ht="24.75" customHeight="1" thickBot="1">
      <c r="B22" s="5" t="s">
        <v>20</v>
      </c>
      <c r="C22" s="10">
        <f aca="true" t="shared" si="8" ref="C22:H22">C23+C25+C27</f>
        <v>0</v>
      </c>
      <c r="D22" s="10">
        <f t="shared" si="8"/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>I23+I25+I27</f>
        <v>7675</v>
      </c>
      <c r="J22" s="10">
        <f>J23+J25+J27</f>
        <v>21353.73</v>
      </c>
      <c r="K22" s="10">
        <f aca="true" t="shared" si="9" ref="K22:T22">K23+K25+K27</f>
        <v>207077.2</v>
      </c>
      <c r="L22" s="10">
        <f t="shared" si="9"/>
        <v>202807.9</v>
      </c>
      <c r="M22" s="10">
        <f t="shared" si="9"/>
        <v>198538.6</v>
      </c>
      <c r="N22" s="10">
        <f t="shared" si="9"/>
        <v>196854.23</v>
      </c>
      <c r="O22" s="10">
        <f t="shared" si="9"/>
        <v>194263.45</v>
      </c>
      <c r="P22" s="10">
        <f t="shared" si="9"/>
        <v>0</v>
      </c>
      <c r="Q22" s="10">
        <f t="shared" si="9"/>
        <v>0</v>
      </c>
      <c r="R22" s="10">
        <f t="shared" si="9"/>
        <v>0</v>
      </c>
      <c r="S22" s="10">
        <f t="shared" si="9"/>
        <v>0</v>
      </c>
      <c r="T22" s="10">
        <f t="shared" si="9"/>
        <v>0</v>
      </c>
    </row>
    <row r="23" spans="2:20" ht="22.5" customHeight="1">
      <c r="B23" s="7" t="s">
        <v>14</v>
      </c>
      <c r="C23" s="11"/>
      <c r="D23" s="11"/>
      <c r="E23" s="11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1"/>
      <c r="Q23" s="11"/>
      <c r="R23" s="11"/>
      <c r="S23" s="11"/>
      <c r="T23" s="11"/>
    </row>
    <row r="24" spans="2:20" ht="33.75" customHeight="1">
      <c r="B24" s="7" t="s">
        <v>15</v>
      </c>
      <c r="C24" s="12"/>
      <c r="D24" s="12"/>
      <c r="E24" s="12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2"/>
      <c r="Q24" s="12"/>
      <c r="R24" s="12"/>
      <c r="S24" s="12"/>
      <c r="T24" s="12"/>
    </row>
    <row r="25" spans="2:23" ht="21" customHeight="1">
      <c r="B25" s="2" t="s">
        <v>16</v>
      </c>
      <c r="C25" s="12"/>
      <c r="D25" s="12"/>
      <c r="E25" s="12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190000</v>
      </c>
      <c r="L25" s="12">
        <v>190000</v>
      </c>
      <c r="M25" s="12">
        <v>190000</v>
      </c>
      <c r="N25" s="12">
        <v>190000</v>
      </c>
      <c r="O25" s="12">
        <v>190000</v>
      </c>
      <c r="P25" s="12"/>
      <c r="Q25" s="12"/>
      <c r="R25" s="12"/>
      <c r="S25" s="12"/>
      <c r="T25" s="12"/>
      <c r="W25" s="35"/>
    </row>
    <row r="26" spans="2:20" ht="39.75" customHeight="1">
      <c r="B26" s="2" t="s">
        <v>17</v>
      </c>
      <c r="C26" s="12"/>
      <c r="D26" s="12"/>
      <c r="E26" s="12"/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2"/>
      <c r="Q26" s="12"/>
      <c r="R26" s="12"/>
      <c r="S26" s="12"/>
      <c r="T26" s="12"/>
    </row>
    <row r="27" spans="2:20" ht="20.25" customHeight="1" thickBot="1">
      <c r="B27" s="6" t="s">
        <v>18</v>
      </c>
      <c r="C27" s="13"/>
      <c r="D27" s="13"/>
      <c r="E27" s="13"/>
      <c r="F27" s="13"/>
      <c r="G27" s="13"/>
      <c r="H27" s="13"/>
      <c r="I27" s="13">
        <v>7675</v>
      </c>
      <c r="J27" s="13">
        <v>21353.73</v>
      </c>
      <c r="K27" s="13">
        <v>17077.2</v>
      </c>
      <c r="L27" s="13">
        <v>12807.9</v>
      </c>
      <c r="M27" s="13">
        <v>8538.6</v>
      </c>
      <c r="N27" s="13">
        <v>6854.23</v>
      </c>
      <c r="O27" s="13">
        <v>4263.45</v>
      </c>
      <c r="P27" s="13"/>
      <c r="Q27" s="13"/>
      <c r="R27" s="13"/>
      <c r="S27" s="13"/>
      <c r="T27" s="13"/>
    </row>
    <row r="28" spans="2:20" ht="24" customHeight="1" thickBot="1">
      <c r="B28" s="5" t="s">
        <v>50</v>
      </c>
      <c r="C28" s="20">
        <f>C29+C31+C32+C34</f>
        <v>0</v>
      </c>
      <c r="D28" s="20">
        <f aca="true" t="shared" si="10" ref="D28:J28">D29+D31+D32+D34</f>
        <v>0</v>
      </c>
      <c r="E28" s="20">
        <f t="shared" si="10"/>
        <v>0</v>
      </c>
      <c r="F28" s="20">
        <f t="shared" si="10"/>
        <v>0</v>
      </c>
      <c r="G28" s="20">
        <f t="shared" si="10"/>
        <v>0</v>
      </c>
      <c r="H28" s="20">
        <f t="shared" si="10"/>
        <v>0</v>
      </c>
      <c r="I28" s="20">
        <f t="shared" si="10"/>
        <v>0</v>
      </c>
      <c r="J28" s="20">
        <f t="shared" si="10"/>
        <v>0</v>
      </c>
      <c r="K28" s="20">
        <f aca="true" t="shared" si="11" ref="K28:T28">K29+K31+K32+K34</f>
        <v>0</v>
      </c>
      <c r="L28" s="20">
        <f t="shared" si="11"/>
        <v>0</v>
      </c>
      <c r="M28" s="20">
        <f t="shared" si="11"/>
        <v>0</v>
      </c>
      <c r="N28" s="20">
        <f t="shared" si="11"/>
        <v>0</v>
      </c>
      <c r="O28" s="20">
        <f t="shared" si="11"/>
        <v>0</v>
      </c>
      <c r="P28" s="20">
        <f t="shared" si="11"/>
        <v>0</v>
      </c>
      <c r="Q28" s="20">
        <f t="shared" si="11"/>
        <v>0</v>
      </c>
      <c r="R28" s="20">
        <f t="shared" si="11"/>
        <v>0</v>
      </c>
      <c r="S28" s="20">
        <f t="shared" si="11"/>
        <v>0</v>
      </c>
      <c r="T28" s="20">
        <f t="shared" si="11"/>
        <v>0</v>
      </c>
    </row>
    <row r="29" spans="2:20" ht="12.75">
      <c r="B29" s="23" t="s">
        <v>44</v>
      </c>
      <c r="C29" s="26"/>
      <c r="D29" s="26"/>
      <c r="E29" s="26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6"/>
      <c r="Q29" s="26"/>
      <c r="R29" s="26"/>
      <c r="S29" s="26"/>
      <c r="T29" s="26"/>
    </row>
    <row r="30" spans="2:20" ht="39.75" customHeight="1">
      <c r="B30" s="24" t="s">
        <v>45</v>
      </c>
      <c r="C30" s="25"/>
      <c r="D30" s="25"/>
      <c r="E30" s="25"/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25"/>
      <c r="Q30" s="25"/>
      <c r="R30" s="25"/>
      <c r="S30" s="25"/>
      <c r="T30" s="25"/>
    </row>
    <row r="31" spans="2:20" ht="24" customHeight="1">
      <c r="B31" s="27" t="s">
        <v>46</v>
      </c>
      <c r="C31" s="25"/>
      <c r="D31" s="25"/>
      <c r="E31" s="25"/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5"/>
      <c r="Q31" s="25"/>
      <c r="R31" s="25"/>
      <c r="S31" s="25"/>
      <c r="T31" s="25"/>
    </row>
    <row r="32" spans="2:20" ht="24" customHeight="1">
      <c r="B32" s="28" t="s">
        <v>47</v>
      </c>
      <c r="C32" s="25"/>
      <c r="D32" s="25"/>
      <c r="E32" s="25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5"/>
      <c r="Q32" s="25"/>
      <c r="R32" s="25"/>
      <c r="S32" s="25"/>
      <c r="T32" s="25"/>
    </row>
    <row r="33" spans="2:20" ht="25.5">
      <c r="B33" s="29" t="s">
        <v>48</v>
      </c>
      <c r="C33" s="25"/>
      <c r="D33" s="25"/>
      <c r="E33" s="25"/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5"/>
      <c r="Q33" s="25"/>
      <c r="R33" s="25"/>
      <c r="S33" s="25"/>
      <c r="T33" s="25"/>
    </row>
    <row r="34" spans="2:20" ht="24" customHeight="1">
      <c r="B34" s="27" t="s">
        <v>49</v>
      </c>
      <c r="C34" s="25"/>
      <c r="D34" s="25"/>
      <c r="E34" s="25"/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5"/>
      <c r="Q34" s="25"/>
      <c r="R34" s="25"/>
      <c r="S34" s="25"/>
      <c r="T34" s="25"/>
    </row>
    <row r="35" spans="2:20" ht="27" customHeight="1" thickBot="1">
      <c r="B35" s="30" t="s">
        <v>34</v>
      </c>
      <c r="C35" s="25"/>
      <c r="D35" s="25"/>
      <c r="E35" s="25"/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5"/>
      <c r="Q35" s="25"/>
      <c r="R35" s="25"/>
      <c r="S35" s="25"/>
      <c r="T35" s="25"/>
    </row>
    <row r="36" spans="2:20" ht="29.25" customHeight="1" thickBot="1">
      <c r="B36" s="5" t="s">
        <v>51</v>
      </c>
      <c r="C36" s="31">
        <f>C37+C39+C41+C42</f>
        <v>0</v>
      </c>
      <c r="D36" s="31">
        <f aca="true" t="shared" si="12" ref="D36:J36">D37+D39+D41+D42</f>
        <v>0</v>
      </c>
      <c r="E36" s="31">
        <f t="shared" si="12"/>
        <v>0</v>
      </c>
      <c r="F36" s="31">
        <f t="shared" si="12"/>
        <v>11812700</v>
      </c>
      <c r="G36" s="31">
        <f t="shared" si="12"/>
        <v>12394000</v>
      </c>
      <c r="H36" s="31">
        <f t="shared" si="12"/>
        <v>10676000</v>
      </c>
      <c r="I36" s="31">
        <f t="shared" si="12"/>
        <v>10419000</v>
      </c>
      <c r="J36" s="31">
        <f t="shared" si="12"/>
        <v>7810000</v>
      </c>
      <c r="K36" s="31">
        <f aca="true" t="shared" si="13" ref="K36:T36">K37+K39+K41+K42</f>
        <v>5819500</v>
      </c>
      <c r="L36" s="31">
        <f t="shared" si="13"/>
        <v>3829000</v>
      </c>
      <c r="M36" s="31">
        <f t="shared" si="13"/>
        <v>2058500</v>
      </c>
      <c r="N36" s="31">
        <f t="shared" si="13"/>
        <v>190000</v>
      </c>
      <c r="O36" s="31">
        <f t="shared" si="13"/>
        <v>0</v>
      </c>
      <c r="P36" s="31">
        <f t="shared" si="13"/>
        <v>0</v>
      </c>
      <c r="Q36" s="31">
        <f t="shared" si="13"/>
        <v>0</v>
      </c>
      <c r="R36" s="31">
        <f t="shared" si="13"/>
        <v>0</v>
      </c>
      <c r="S36" s="31">
        <f t="shared" si="13"/>
        <v>0</v>
      </c>
      <c r="T36" s="31">
        <f t="shared" si="13"/>
        <v>0</v>
      </c>
    </row>
    <row r="37" spans="2:20" ht="24.75" customHeight="1">
      <c r="B37" s="2" t="s">
        <v>21</v>
      </c>
      <c r="C37" s="19"/>
      <c r="D37" s="19"/>
      <c r="E37" s="19"/>
      <c r="F37" s="17">
        <v>11812700</v>
      </c>
      <c r="G37" s="17">
        <v>12394000</v>
      </c>
      <c r="H37" s="17">
        <v>10676000</v>
      </c>
      <c r="I37" s="17">
        <v>10419000</v>
      </c>
      <c r="J37" s="17">
        <v>7810000</v>
      </c>
      <c r="K37" s="17">
        <v>5819500</v>
      </c>
      <c r="L37" s="17">
        <v>3829000</v>
      </c>
      <c r="M37" s="17">
        <v>2058500</v>
      </c>
      <c r="N37" s="17">
        <v>190000</v>
      </c>
      <c r="O37" s="17">
        <v>0</v>
      </c>
      <c r="P37" s="19"/>
      <c r="Q37" s="19"/>
      <c r="R37" s="19"/>
      <c r="S37" s="19"/>
      <c r="T37" s="19"/>
    </row>
    <row r="38" spans="2:20" ht="25.5" customHeight="1">
      <c r="B38" s="2" t="s">
        <v>27</v>
      </c>
      <c r="C38" s="14"/>
      <c r="D38" s="14"/>
      <c r="E38" s="14"/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4"/>
      <c r="Q38" s="14"/>
      <c r="R38" s="14"/>
      <c r="S38" s="14"/>
      <c r="T38" s="14"/>
    </row>
    <row r="39" spans="2:20" ht="23.25" customHeight="1">
      <c r="B39" s="7" t="s">
        <v>22</v>
      </c>
      <c r="C39" s="15"/>
      <c r="D39" s="15"/>
      <c r="E39" s="15"/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5"/>
      <c r="Q39" s="15"/>
      <c r="R39" s="15"/>
      <c r="S39" s="15"/>
      <c r="T39" s="15"/>
    </row>
    <row r="40" spans="2:20" ht="26.25" customHeight="1">
      <c r="B40" s="2" t="s">
        <v>28</v>
      </c>
      <c r="C40" s="15"/>
      <c r="D40" s="15"/>
      <c r="E40" s="15"/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5"/>
      <c r="Q40" s="15"/>
      <c r="R40" s="15"/>
      <c r="S40" s="15"/>
      <c r="T40" s="15"/>
    </row>
    <row r="41" spans="2:20" ht="18.75" customHeight="1">
      <c r="B41" s="2" t="s">
        <v>29</v>
      </c>
      <c r="C41" s="16"/>
      <c r="D41" s="16"/>
      <c r="E41" s="16"/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/>
      <c r="Q41" s="16"/>
      <c r="R41" s="16"/>
      <c r="S41" s="16"/>
      <c r="T41" s="16"/>
    </row>
    <row r="42" spans="2:20" ht="27" customHeight="1" thickBot="1">
      <c r="B42" s="6" t="s">
        <v>30</v>
      </c>
      <c r="C42" s="17"/>
      <c r="D42" s="17"/>
      <c r="E42" s="17"/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/>
      <c r="Q42" s="17"/>
      <c r="R42" s="17"/>
      <c r="S42" s="17"/>
      <c r="T42" s="17"/>
    </row>
    <row r="43" spans="2:20" ht="42" customHeight="1" thickBot="1">
      <c r="B43" s="5" t="s">
        <v>42</v>
      </c>
      <c r="C43" s="9" t="s">
        <v>0</v>
      </c>
      <c r="D43" s="9" t="s">
        <v>0</v>
      </c>
      <c r="E43" s="9" t="s">
        <v>0</v>
      </c>
      <c r="F43" s="9" t="s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/>
      <c r="Q43" s="21"/>
      <c r="R43" s="21"/>
      <c r="S43" s="21"/>
      <c r="T43" s="21"/>
    </row>
    <row r="44" spans="2:20" ht="27" customHeight="1" thickBot="1">
      <c r="B44" s="5" t="s">
        <v>36</v>
      </c>
      <c r="C44" s="8"/>
      <c r="D44" s="8"/>
      <c r="E44" s="8"/>
      <c r="F44" s="9" t="s">
        <v>0</v>
      </c>
      <c r="G44" s="9" t="s">
        <v>0</v>
      </c>
      <c r="H44" s="9" t="s">
        <v>0</v>
      </c>
      <c r="I44" s="9" t="s">
        <v>0</v>
      </c>
      <c r="J44" s="9" t="s">
        <v>0</v>
      </c>
      <c r="K44" s="9" t="s">
        <v>0</v>
      </c>
      <c r="L44" s="9" t="s">
        <v>0</v>
      </c>
      <c r="M44" s="9" t="s">
        <v>0</v>
      </c>
      <c r="N44" s="9" t="s">
        <v>0</v>
      </c>
      <c r="O44" s="9" t="s">
        <v>0</v>
      </c>
      <c r="P44" s="9" t="s">
        <v>0</v>
      </c>
      <c r="Q44" s="9" t="s">
        <v>0</v>
      </c>
      <c r="R44" s="9" t="s">
        <v>0</v>
      </c>
      <c r="S44" s="9" t="s">
        <v>0</v>
      </c>
      <c r="T44" s="9" t="s">
        <v>0</v>
      </c>
    </row>
    <row r="45" spans="2:20" ht="28.5" customHeight="1" thickBot="1">
      <c r="B45" s="5" t="s">
        <v>37</v>
      </c>
      <c r="C45" s="8"/>
      <c r="D45" s="8"/>
      <c r="E45" s="8"/>
      <c r="F45" s="9" t="s">
        <v>0</v>
      </c>
      <c r="G45" s="9" t="s">
        <v>0</v>
      </c>
      <c r="H45" s="9" t="s">
        <v>0</v>
      </c>
      <c r="I45" s="9" t="s">
        <v>0</v>
      </c>
      <c r="J45" s="9" t="s">
        <v>0</v>
      </c>
      <c r="K45" s="9" t="s">
        <v>0</v>
      </c>
      <c r="L45" s="9" t="s">
        <v>0</v>
      </c>
      <c r="M45" s="9" t="s">
        <v>0</v>
      </c>
      <c r="N45" s="9" t="s">
        <v>0</v>
      </c>
      <c r="O45" s="9" t="s">
        <v>0</v>
      </c>
      <c r="P45" s="9" t="s">
        <v>0</v>
      </c>
      <c r="Q45" s="9" t="s">
        <v>0</v>
      </c>
      <c r="R45" s="9" t="s">
        <v>0</v>
      </c>
      <c r="S45" s="9" t="s">
        <v>0</v>
      </c>
      <c r="T45" s="9" t="s">
        <v>0</v>
      </c>
    </row>
    <row r="46" spans="2:20" ht="41.25" customHeight="1" thickBot="1">
      <c r="B46" s="5" t="s">
        <v>38</v>
      </c>
      <c r="C46" s="8"/>
      <c r="D46" s="8"/>
      <c r="E46" s="8"/>
      <c r="F46" s="9" t="s">
        <v>0</v>
      </c>
      <c r="G46" s="9" t="s">
        <v>0</v>
      </c>
      <c r="H46" s="9" t="s">
        <v>0</v>
      </c>
      <c r="I46" s="9" t="s">
        <v>0</v>
      </c>
      <c r="J46" s="9" t="s">
        <v>0</v>
      </c>
      <c r="K46" s="9" t="s">
        <v>0</v>
      </c>
      <c r="L46" s="9" t="s">
        <v>0</v>
      </c>
      <c r="M46" s="9" t="s">
        <v>0</v>
      </c>
      <c r="N46" s="9" t="s">
        <v>0</v>
      </c>
      <c r="O46" s="9" t="s">
        <v>0</v>
      </c>
      <c r="P46" s="9" t="s">
        <v>0</v>
      </c>
      <c r="Q46" s="9" t="s">
        <v>0</v>
      </c>
      <c r="R46" s="9" t="s">
        <v>0</v>
      </c>
      <c r="S46" s="9" t="s">
        <v>0</v>
      </c>
      <c r="T46" s="9" t="s">
        <v>0</v>
      </c>
    </row>
    <row r="47" spans="2:20" ht="41.25" customHeight="1" thickBot="1">
      <c r="B47" s="5" t="s">
        <v>39</v>
      </c>
      <c r="C47" s="8"/>
      <c r="D47" s="8"/>
      <c r="E47" s="8"/>
      <c r="F47" s="9" t="s">
        <v>0</v>
      </c>
      <c r="G47" s="9" t="s">
        <v>0</v>
      </c>
      <c r="H47" s="9" t="s">
        <v>0</v>
      </c>
      <c r="I47" s="9" t="s">
        <v>0</v>
      </c>
      <c r="J47" s="9" t="s">
        <v>0</v>
      </c>
      <c r="K47" s="9" t="s">
        <v>0</v>
      </c>
      <c r="L47" s="9" t="s">
        <v>0</v>
      </c>
      <c r="M47" s="9" t="s">
        <v>0</v>
      </c>
      <c r="N47" s="9" t="s">
        <v>0</v>
      </c>
      <c r="O47" s="9" t="s">
        <v>0</v>
      </c>
      <c r="P47" s="9" t="s">
        <v>0</v>
      </c>
      <c r="Q47" s="9" t="s">
        <v>0</v>
      </c>
      <c r="R47" s="9" t="s">
        <v>0</v>
      </c>
      <c r="S47" s="9" t="s">
        <v>0</v>
      </c>
      <c r="T47" s="9" t="s">
        <v>0</v>
      </c>
    </row>
    <row r="48" spans="2:20" ht="40.5" customHeight="1" thickBot="1">
      <c r="B48" s="5" t="s">
        <v>40</v>
      </c>
      <c r="C48" s="9" t="s">
        <v>0</v>
      </c>
      <c r="D48" s="9" t="s">
        <v>0</v>
      </c>
      <c r="E48" s="9" t="s">
        <v>0</v>
      </c>
      <c r="F48" s="22">
        <f>IF(C6=0,0,(((E7+E9-E11)/E6)+((D7+D9-D11)/D6)+((C7+C9-C11)/C6))/3)</f>
        <v>0</v>
      </c>
      <c r="G48" s="22">
        <f>IF(D6=0,0,(((F7+F9-F11)/F6)+((E7+E9-E11)/E6)+((D7+D9-D11)/D6))/3)</f>
        <v>0</v>
      </c>
      <c r="H48" s="22">
        <f>IF(E6=0,0,(((G7+G9-G11)/G6)+((F7+F9-F11)/F6)+((E7+E9-E11)/E6))/3)</f>
        <v>0</v>
      </c>
      <c r="I48" s="22">
        <f>IF(F6=0,0,(((H7+H9-H11)/H6)+((G7+G9-G11)/G6)+((F7+F9-F11)/F6))/3)</f>
        <v>0.10473456936067634</v>
      </c>
      <c r="J48" s="22">
        <f>IF(G6=0,0,(((I7+I9-I11)/I6)+((H7+H9-H11)/H6)+((G7+G9-G11)/G6))/3)</f>
        <v>0.10760903597972445</v>
      </c>
      <c r="K48" s="22">
        <f aca="true" t="shared" si="14" ref="K48:T48">IF(H6=0,0,(((J7+J9-J11)/J6)+((I7+I9-I11)/I6)+((H7+H9-H11)/H6))/3)</f>
        <v>0.13192550464634492</v>
      </c>
      <c r="L48" s="22">
        <f t="shared" si="14"/>
        <v>0.15034414267389257</v>
      </c>
      <c r="M48" s="22">
        <f t="shared" si="14"/>
        <v>0.19378058348877147</v>
      </c>
      <c r="N48" s="22">
        <f t="shared" si="14"/>
        <v>0.20642105431084787</v>
      </c>
      <c r="O48" s="22">
        <f t="shared" si="14"/>
        <v>0.22734275191200756</v>
      </c>
      <c r="P48" s="22">
        <f t="shared" si="14"/>
        <v>0.22071429847150856</v>
      </c>
      <c r="Q48" s="22" t="e">
        <f t="shared" si="14"/>
        <v>#DIV/0!</v>
      </c>
      <c r="R48" s="22" t="e">
        <f t="shared" si="14"/>
        <v>#DIV/0!</v>
      </c>
      <c r="S48" s="22">
        <f t="shared" si="14"/>
        <v>0</v>
      </c>
      <c r="T48" s="22">
        <f t="shared" si="14"/>
        <v>0</v>
      </c>
    </row>
    <row r="49" spans="2:20" ht="42" customHeight="1" thickBot="1">
      <c r="B49" s="5" t="s">
        <v>41</v>
      </c>
      <c r="C49" s="9" t="s">
        <v>0</v>
      </c>
      <c r="D49" s="9" t="s">
        <v>0</v>
      </c>
      <c r="E49" s="9" t="s">
        <v>0</v>
      </c>
      <c r="F49" s="9" t="s">
        <v>0</v>
      </c>
      <c r="G49" s="9" t="s">
        <v>67</v>
      </c>
      <c r="H49" s="9" t="s">
        <v>67</v>
      </c>
      <c r="I49" s="9" t="s">
        <v>67</v>
      </c>
      <c r="J49" s="9" t="s">
        <v>67</v>
      </c>
      <c r="K49" s="9" t="s">
        <v>67</v>
      </c>
      <c r="L49" s="9" t="s">
        <v>67</v>
      </c>
      <c r="M49" s="9" t="s">
        <v>67</v>
      </c>
      <c r="N49" s="9" t="s">
        <v>67</v>
      </c>
      <c r="O49" s="9" t="s">
        <v>67</v>
      </c>
      <c r="P49" s="9"/>
      <c r="Q49" s="9"/>
      <c r="R49" s="9"/>
      <c r="S49" s="9"/>
      <c r="T49" s="9"/>
    </row>
    <row r="53" ht="12.75">
      <c r="B53" t="s">
        <v>69</v>
      </c>
    </row>
  </sheetData>
  <sheetProtection selectLockedCells="1" selectUnlockedCells="1"/>
  <mergeCells count="2">
    <mergeCell ref="B3:H3"/>
    <mergeCell ref="F2:G2"/>
  </mergeCells>
  <printOptions horizontalCentered="1"/>
  <pageMargins left="0.4724409448818898" right="0.2362204724409449" top="0.31496062992125984" bottom="0.15748031496062992" header="0.1968503937007874" footer="0.35433070866141736"/>
  <pageSetup fitToHeight="1" fitToWidth="1" horizontalDpi="300" verticalDpi="300" orientation="portrait" paperSize="8" scale="71" r:id="rId1"/>
  <headerFooter alignWithMargins="0">
    <oddHeader>&amp;R&amp;9Załącznik do wniosku o wydanie opinii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Andrzej Wasilewski</cp:lastModifiedBy>
  <cp:lastPrinted>2016-09-16T05:33:21Z</cp:lastPrinted>
  <dcterms:created xsi:type="dcterms:W3CDTF">2010-10-09T21:31:08Z</dcterms:created>
  <dcterms:modified xsi:type="dcterms:W3CDTF">2016-09-16T05:33:28Z</dcterms:modified>
  <cp:category/>
  <cp:version/>
  <cp:contentType/>
  <cp:contentStatus/>
</cp:coreProperties>
</file>