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Profile\towstyga.m\Desktop\Zarządzenia na BIP\"/>
    </mc:Choice>
  </mc:AlternateContent>
  <xr:revisionPtr revIDLastSave="0" documentId="13_ncr:1_{A51D6D0C-10F9-4CAE-85D7-643A4D93A7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1" l="1"/>
  <c r="H87" i="1" l="1"/>
  <c r="H77" i="1"/>
  <c r="H74" i="1"/>
  <c r="H67" i="1"/>
  <c r="H61" i="1"/>
  <c r="H57" i="1"/>
  <c r="H42" i="1"/>
  <c r="H36" i="1"/>
  <c r="H12" i="1"/>
  <c r="H6" i="1"/>
  <c r="H58" i="1" l="1"/>
  <c r="H76" i="1" l="1"/>
  <c r="H73" i="1"/>
  <c r="H34" i="1"/>
  <c r="H29" i="1"/>
  <c r="H28" i="1"/>
  <c r="H15" i="1"/>
  <c r="H88" i="1" l="1"/>
  <c r="H75" i="1" l="1"/>
  <c r="H62" i="1"/>
  <c r="H27" i="1" l="1"/>
  <c r="H25" i="1"/>
  <c r="H22" i="1"/>
  <c r="H14" i="1" l="1"/>
  <c r="G90" i="1" l="1"/>
  <c r="F90" i="1"/>
  <c r="E90" i="1"/>
  <c r="H89" i="1"/>
  <c r="H86" i="1"/>
  <c r="I86" i="1" s="1"/>
  <c r="H31" i="1" l="1"/>
  <c r="H26" i="1"/>
  <c r="H18" i="1"/>
  <c r="H53" i="1" l="1"/>
  <c r="I50" i="1" s="1"/>
  <c r="H10" i="1" l="1"/>
  <c r="H81" i="1"/>
  <c r="H79" i="1"/>
  <c r="I76" i="1" s="1"/>
  <c r="H72" i="1"/>
  <c r="I72" i="1" s="1"/>
  <c r="H71" i="1"/>
  <c r="H70" i="1"/>
  <c r="H69" i="1"/>
  <c r="H68" i="1"/>
  <c r="H66" i="1"/>
  <c r="H65" i="1"/>
  <c r="H64" i="1"/>
  <c r="H63" i="1"/>
  <c r="H60" i="1"/>
  <c r="H59" i="1"/>
  <c r="H56" i="1"/>
  <c r="H55" i="1"/>
  <c r="H54" i="1"/>
  <c r="H49" i="1"/>
  <c r="H47" i="1"/>
  <c r="H46" i="1"/>
  <c r="H45" i="1"/>
  <c r="H44" i="1"/>
  <c r="H43" i="1"/>
  <c r="H41" i="1"/>
  <c r="H40" i="1"/>
  <c r="H39" i="1"/>
  <c r="H38" i="1"/>
  <c r="H35" i="1"/>
  <c r="H33" i="1"/>
  <c r="I31" i="1" s="1"/>
  <c r="H30" i="1"/>
  <c r="H24" i="1"/>
  <c r="I22" i="1" s="1"/>
  <c r="H21" i="1"/>
  <c r="H19" i="1"/>
  <c r="H17" i="1"/>
  <c r="H16" i="1"/>
  <c r="H13" i="1"/>
  <c r="H11" i="1"/>
  <c r="H7" i="1"/>
  <c r="H5" i="1"/>
  <c r="H85" i="1"/>
  <c r="I47" i="1" l="1"/>
  <c r="I66" i="1"/>
  <c r="I40" i="1"/>
  <c r="I35" i="1"/>
  <c r="I80" i="1"/>
  <c r="I73" i="1"/>
  <c r="I34" i="1"/>
  <c r="H90" i="1"/>
  <c r="I60" i="1"/>
  <c r="I54" i="1"/>
  <c r="I25" i="1"/>
  <c r="I11" i="1"/>
  <c r="I17" i="1"/>
  <c r="I5" i="1"/>
  <c r="I19" i="1"/>
  <c r="I56" i="1"/>
  <c r="I44" i="1"/>
  <c r="I90" i="1" l="1"/>
</calcChain>
</file>

<file path=xl/sharedStrings.xml><?xml version="1.0" encoding="utf-8"?>
<sst xmlns="http://schemas.openxmlformats.org/spreadsheetml/2006/main" count="116" uniqueCount="93">
  <si>
    <t xml:space="preserve"> L.P.</t>
  </si>
  <si>
    <t>suma</t>
  </si>
  <si>
    <t>Podsumowanie</t>
  </si>
  <si>
    <t>Utrzymanie zieleni</t>
  </si>
  <si>
    <t>Utrzymanie świetlicy</t>
  </si>
  <si>
    <t>Nazwa zadania</t>
  </si>
  <si>
    <t>Budowa chodnika</t>
  </si>
  <si>
    <t>Utrzymanie terenów zielonych</t>
  </si>
  <si>
    <t>Oświetlenie uliczne</t>
  </si>
  <si>
    <t xml:space="preserve">Utrzymanie obiektów i terenów zielonych </t>
  </si>
  <si>
    <t>Organizacja imprezy kulturalnej</t>
  </si>
  <si>
    <t>RAZEM</t>
  </si>
  <si>
    <t>Nazwa sołectwa</t>
  </si>
  <si>
    <t>Grupa paragrafów</t>
  </si>
  <si>
    <t>Rozdział</t>
  </si>
  <si>
    <t xml:space="preserve">Rentyny </t>
  </si>
  <si>
    <t xml:space="preserve">Unieszewo </t>
  </si>
  <si>
    <t>Dłużki</t>
  </si>
  <si>
    <t xml:space="preserve">Woryty  </t>
  </si>
  <si>
    <t>Sząbruk</t>
  </si>
  <si>
    <t>Śródka</t>
  </si>
  <si>
    <t xml:space="preserve">Rapaty </t>
  </si>
  <si>
    <t>Pęglity</t>
  </si>
  <si>
    <t xml:space="preserve">Łajsy </t>
  </si>
  <si>
    <t xml:space="preserve">Parwółki  </t>
  </si>
  <si>
    <t xml:space="preserve">Naterki   </t>
  </si>
  <si>
    <t xml:space="preserve">Jadaminy   </t>
  </si>
  <si>
    <t xml:space="preserve">Guzowy Piec  </t>
  </si>
  <si>
    <t xml:space="preserve">Łupstych </t>
  </si>
  <si>
    <t xml:space="preserve">Tomaryny  </t>
  </si>
  <si>
    <t xml:space="preserve">Gietrzwałd </t>
  </si>
  <si>
    <t xml:space="preserve">Łęguty </t>
  </si>
  <si>
    <t xml:space="preserve">Biesal </t>
  </si>
  <si>
    <t>Grazymy</t>
  </si>
  <si>
    <t>Utrzymanie zieleni na terenie sołectwa</t>
  </si>
  <si>
    <t xml:space="preserve">Estetyka i czystość wsi </t>
  </si>
  <si>
    <t>Poprawa stanu dróg, chodników, ciągów pieszych wraz z oznakowaniem ulic</t>
  </si>
  <si>
    <t>Poprawa funkcjonalności i estetyki Placu nad Stawem</t>
  </si>
  <si>
    <t>Gronity</t>
  </si>
  <si>
    <t>Doposażenie Placu na Rozdrożu oraz plaży wiejskiej</t>
  </si>
  <si>
    <t xml:space="preserve">Utrzymanie czystości i porządku </t>
  </si>
  <si>
    <t>Poprawa estetyki sołectwa</t>
  </si>
  <si>
    <t>Poprawa nawierzchni drogi gminnej</t>
  </si>
  <si>
    <t>Mała architektura - zagospodarowanie przestrzeni publicznej</t>
  </si>
  <si>
    <t>Propagowanie lokalnej tradycji i kultury</t>
  </si>
  <si>
    <t>Propagowanie sportu i turystyki</t>
  </si>
  <si>
    <t>Doposażenie placu zabaw</t>
  </si>
  <si>
    <t>Zagospodarowanie i konserwacja placu zabaw</t>
  </si>
  <si>
    <t>Zakup sprzętu do działań OSP Gietrzwałd</t>
  </si>
  <si>
    <t>Urządzenie tereny rekreacyjnego - wykonanie odwodnienia</t>
  </si>
  <si>
    <t>Utrzymanie zieleni i estetyka wsi</t>
  </si>
  <si>
    <t>Oznakowanie drogowe - zakup znaków drogowych</t>
  </si>
  <si>
    <t>Remont placu zabaw</t>
  </si>
  <si>
    <t>Zakup i montaż oświetlenia ulicznego</t>
  </si>
  <si>
    <t>Wsparcie OSP Sząbruk - zakup łodzi ratunkowej</t>
  </si>
  <si>
    <t>Instalacja oświetlenia ulicznego</t>
  </si>
  <si>
    <t>Zagospodarowanie terenu rekracyjnego</t>
  </si>
  <si>
    <t>Rozbudowa obiektu OSP</t>
  </si>
  <si>
    <t>Naglady</t>
  </si>
  <si>
    <t>Naprawa drogi</t>
  </si>
  <si>
    <t>Naprawa płotu na placu zabaw</t>
  </si>
  <si>
    <t>Zgospodarowanie terenu i budynku rekreacyjnego</t>
  </si>
  <si>
    <t>Utrzymanie i zagospodarowanie placu rekreacyjnego</t>
  </si>
  <si>
    <t>Rozbudowa oświetlenia ulicznego</t>
  </si>
  <si>
    <t>Zagospodarowanie terenu rekreacyjnego nad rzeką</t>
  </si>
  <si>
    <t>Konserwacja placu zabaw</t>
  </si>
  <si>
    <t>Impreza kulturalna</t>
  </si>
  <si>
    <t>Poprawa bezpieczeństwa - montaż oswietlenia</t>
  </si>
  <si>
    <t>Uzupełnienie placu wiejskiego - zakup stołu do ping-ponga</t>
  </si>
  <si>
    <t>Modernizacja oświetlenia ulicznego</t>
  </si>
  <si>
    <t>Zagospodarowanie terenów rekreacyjnych (plac zabaw i plaża)</t>
  </si>
  <si>
    <t>Cegłowo</t>
  </si>
  <si>
    <t>Zakup lampy solarnej</t>
  </si>
  <si>
    <t>Zakup i montaż oswietlenia</t>
  </si>
  <si>
    <t>Ustalenie linii brzegowej jeziora Gilwa</t>
  </si>
  <si>
    <t>Wsparcie Koła Gospodyń Wiejskich - zakup strojów ludowych</t>
  </si>
  <si>
    <t>Utrzymanie porządku i estetyki wsi</t>
  </si>
  <si>
    <t>Zagospodarowanie placu zabaw</t>
  </si>
  <si>
    <t>Doposażenie OSP Biesal</t>
  </si>
  <si>
    <t>Wykonanie parkingu - ułożenie kostki brukowej</t>
  </si>
  <si>
    <t>Remont dróg - zakup kruszywa</t>
  </si>
  <si>
    <t>Wyposażenie świetlicy wiejskiej</t>
  </si>
  <si>
    <t>Zakup tablicy pamiątkowej</t>
  </si>
  <si>
    <t>Organizacja imprezy kulturalnej "Dni Guzowego Pieca"</t>
  </si>
  <si>
    <t>Podniesienie estetyki wsi (tablice adresowe, konserwacja mienia i kosy splinowej</t>
  </si>
  <si>
    <t>Utrzymanie terenów zielonych (koszenie i eksploatacja sprzętu)</t>
  </si>
  <si>
    <t>Instalacja oświetlenia terenów zielonych</t>
  </si>
  <si>
    <t>Utrzymanie świetlicy (opał, wynagrodzenie palacza, remont schodów, zakup wyposażenia)</t>
  </si>
  <si>
    <t>Fundusz sołecki w budżecie Gminy Gietrzwałd na 2022 r.</t>
  </si>
  <si>
    <t>Utrzymanie czystości i porządku , poprawa estetyki wsi</t>
  </si>
  <si>
    <t>Opłaty związane z utrzymaniem obiektów gminnych (świetlica)</t>
  </si>
  <si>
    <t>Doposażenie placu rekreacyjnego - zakup orbiterka</t>
  </si>
  <si>
    <t>Poprawa bezpieczeństwa - zakup pojemnika i piasku do posypywania drogi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</si>
</sst>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zł&quot;;[Red]\-#,##0\ &quot;zł&quot;"/>
    <numFmt numFmtId="164" formatCode="_-* #,##0.00\ _z_ł_-;\-* #,##0.00\ _z_ł_-;_-* &quot;-&quot;??\ _z_ł_-;_-@_-"/>
    <numFmt numFmtId="165" formatCode="#,##0.00&quot; zł&quot;"/>
    <numFmt numFmtId="166" formatCode="#,##0.00&quot; &quot;[$zł-415];[Red]&quot;-&quot;#,##0.00&quot; &quot;[$zł-415]"/>
    <numFmt numFmtId="167" formatCode="#,##0.00_ ;\-#,##0.00\ "/>
  </numFmts>
  <fonts count="18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Arial1"/>
      <charset val="238"/>
    </font>
    <font>
      <sz val="11"/>
      <color rgb="FF3F3F76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b/>
      <sz val="18"/>
      <color rgb="FF000000"/>
      <name val="Calibri"/>
      <family val="2"/>
      <charset val="238"/>
    </font>
    <font>
      <b/>
      <sz val="18"/>
      <color rgb="FF3F3F3F"/>
      <name val="Calibri"/>
      <family val="2"/>
      <charset val="238"/>
    </font>
    <font>
      <sz val="18"/>
      <color rgb="FF004586"/>
      <name val="Calibri"/>
      <family val="2"/>
      <charset val="238"/>
    </font>
    <font>
      <b/>
      <sz val="16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C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72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1" diagonalDown="1">
      <left/>
      <right/>
      <top style="medium">
        <color indexed="8"/>
      </top>
      <bottom/>
      <diagonal style="medium">
        <color indexed="8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166" fontId="0" fillId="0" borderId="0"/>
    <xf numFmtId="164" fontId="1" fillId="0" borderId="0" applyFont="0" applyFill="0" applyBorder="0" applyAlignment="0" applyProtection="0"/>
    <xf numFmtId="166" fontId="6" fillId="0" borderId="0"/>
    <xf numFmtId="166" fontId="7" fillId="4" borderId="27" applyProtection="0"/>
    <xf numFmtId="166" fontId="8" fillId="0" borderId="0" applyBorder="0" applyProtection="0"/>
    <xf numFmtId="166" fontId="9" fillId="5" borderId="28" applyProtection="0"/>
    <xf numFmtId="166" fontId="10" fillId="0" borderId="0" applyNumberFormat="0" applyBorder="0" applyProtection="0">
      <alignment horizontal="center"/>
    </xf>
    <xf numFmtId="166" fontId="10" fillId="0" borderId="0" applyNumberFormat="0" applyBorder="0" applyProtection="0">
      <alignment horizontal="center" textRotation="90"/>
    </xf>
    <xf numFmtId="166" fontId="11" fillId="0" borderId="0" applyNumberFormat="0" applyBorder="0" applyProtection="0"/>
    <xf numFmtId="166" fontId="11" fillId="0" borderId="0" applyBorder="0" applyProtection="0"/>
  </cellStyleXfs>
  <cellXfs count="184">
    <xf numFmtId="166" fontId="0" fillId="0" borderId="0" xfId="0"/>
    <xf numFmtId="2" fontId="5" fillId="2" borderId="1" xfId="0" applyNumberFormat="1" applyFont="1" applyFill="1" applyBorder="1" applyAlignment="1">
      <alignment horizontal="right" vertical="top" wrapText="1"/>
    </xf>
    <xf numFmtId="2" fontId="5" fillId="2" borderId="2" xfId="0" applyNumberFormat="1" applyFont="1" applyFill="1" applyBorder="1" applyAlignment="1">
      <alignment horizontal="right" vertical="top" wrapText="1"/>
    </xf>
    <xf numFmtId="2" fontId="5" fillId="2" borderId="3" xfId="0" applyNumberFormat="1" applyFont="1" applyFill="1" applyBorder="1" applyAlignment="1">
      <alignment horizontal="right" vertical="top" wrapText="1"/>
    </xf>
    <xf numFmtId="2" fontId="5" fillId="2" borderId="4" xfId="0" applyNumberFormat="1" applyFont="1" applyFill="1" applyBorder="1" applyAlignment="1">
      <alignment horizontal="right" vertical="top" wrapText="1"/>
    </xf>
    <xf numFmtId="2" fontId="5" fillId="2" borderId="5" xfId="0" applyNumberFormat="1" applyFont="1" applyFill="1" applyBorder="1" applyAlignment="1">
      <alignment horizontal="right" vertical="top" wrapText="1"/>
    </xf>
    <xf numFmtId="2" fontId="5" fillId="2" borderId="6" xfId="0" applyNumberFormat="1" applyFont="1" applyFill="1" applyBorder="1" applyAlignment="1">
      <alignment horizontal="right" vertical="top" wrapText="1"/>
    </xf>
    <xf numFmtId="2" fontId="5" fillId="2" borderId="7" xfId="0" applyNumberFormat="1" applyFont="1" applyFill="1" applyBorder="1" applyAlignment="1">
      <alignment horizontal="right" vertical="top" wrapText="1"/>
    </xf>
    <xf numFmtId="2" fontId="5" fillId="3" borderId="8" xfId="0" applyNumberFormat="1" applyFont="1" applyFill="1" applyBorder="1" applyAlignment="1">
      <alignment horizontal="right" vertical="top" wrapText="1"/>
    </xf>
    <xf numFmtId="2" fontId="5" fillId="3" borderId="9" xfId="0" applyNumberFormat="1" applyFont="1" applyFill="1" applyBorder="1" applyAlignment="1">
      <alignment horizontal="right" vertical="top" wrapText="1"/>
    </xf>
    <xf numFmtId="2" fontId="5" fillId="3" borderId="5" xfId="0" applyNumberFormat="1" applyFont="1" applyFill="1" applyBorder="1" applyAlignment="1">
      <alignment horizontal="right" vertical="top" wrapText="1"/>
    </xf>
    <xf numFmtId="166" fontId="5" fillId="3" borderId="0" xfId="0" applyFont="1" applyFill="1"/>
    <xf numFmtId="2" fontId="5" fillId="3" borderId="10" xfId="0" applyNumberFormat="1" applyFont="1" applyFill="1" applyBorder="1" applyAlignment="1">
      <alignment horizontal="right" vertical="top" wrapText="1"/>
    </xf>
    <xf numFmtId="2" fontId="5" fillId="3" borderId="3" xfId="0" applyNumberFormat="1" applyFont="1" applyFill="1" applyBorder="1" applyAlignment="1">
      <alignment horizontal="right" vertical="top" wrapText="1"/>
    </xf>
    <xf numFmtId="166" fontId="0" fillId="3" borderId="0" xfId="0" applyFill="1" applyBorder="1"/>
    <xf numFmtId="166" fontId="0" fillId="3" borderId="0" xfId="0" applyFill="1"/>
    <xf numFmtId="164" fontId="0" fillId="3" borderId="0" xfId="1" applyFont="1" applyFill="1" applyBorder="1"/>
    <xf numFmtId="164" fontId="0" fillId="3" borderId="0" xfId="1" applyFont="1" applyFill="1"/>
    <xf numFmtId="166" fontId="5" fillId="3" borderId="0" xfId="0" applyFont="1" applyFill="1" applyBorder="1"/>
    <xf numFmtId="6" fontId="0" fillId="3" borderId="0" xfId="0" applyNumberFormat="1" applyFill="1" applyBorder="1"/>
    <xf numFmtId="166" fontId="5" fillId="3" borderId="0" xfId="0" applyFont="1" applyFill="1" applyBorder="1" applyAlignment="1">
      <alignment vertical="center"/>
    </xf>
    <xf numFmtId="166" fontId="0" fillId="3" borderId="0" xfId="0" applyFill="1" applyBorder="1" applyAlignment="1">
      <alignment horizontal="center"/>
    </xf>
    <xf numFmtId="166" fontId="5" fillId="3" borderId="29" xfId="0" applyFont="1" applyFill="1" applyBorder="1" applyAlignment="1">
      <alignment horizontal="right" vertical="top" wrapText="1"/>
    </xf>
    <xf numFmtId="166" fontId="0" fillId="3" borderId="0" xfId="0" applyFill="1" applyBorder="1" applyAlignment="1">
      <alignment horizontal="center" vertical="center"/>
    </xf>
    <xf numFmtId="166" fontId="0" fillId="3" borderId="0" xfId="0" applyFill="1" applyAlignment="1">
      <alignment horizontal="center" vertical="center"/>
    </xf>
    <xf numFmtId="166" fontId="0" fillId="3" borderId="0" xfId="0" applyFill="1" applyBorder="1" applyAlignment="1">
      <alignment horizontal="left" vertical="center"/>
    </xf>
    <xf numFmtId="166" fontId="0" fillId="3" borderId="0" xfId="0" applyFill="1" applyAlignment="1">
      <alignment horizontal="left" vertical="center"/>
    </xf>
    <xf numFmtId="166" fontId="5" fillId="3" borderId="19" xfId="0" applyFont="1" applyFill="1" applyBorder="1" applyAlignment="1">
      <alignment vertical="top" wrapText="1"/>
    </xf>
    <xf numFmtId="166" fontId="0" fillId="3" borderId="0" xfId="0" applyFill="1" applyBorder="1" applyAlignment="1">
      <alignment horizontal="center" vertical="center"/>
    </xf>
    <xf numFmtId="166" fontId="14" fillId="6" borderId="0" xfId="3" applyFont="1" applyFill="1" applyBorder="1" applyAlignment="1">
      <alignment horizontal="center" vertical="center"/>
    </xf>
    <xf numFmtId="166" fontId="14" fillId="6" borderId="0" xfId="3" applyFont="1" applyFill="1" applyBorder="1" applyAlignment="1">
      <alignment vertical="center"/>
    </xf>
    <xf numFmtId="166" fontId="14" fillId="6" borderId="0" xfId="3" applyNumberFormat="1" applyFont="1" applyFill="1" applyBorder="1" applyAlignment="1">
      <alignment vertical="center"/>
    </xf>
    <xf numFmtId="166" fontId="13" fillId="6" borderId="0" xfId="5" applyNumberFormat="1" applyFont="1" applyFill="1" applyBorder="1" applyAlignment="1">
      <alignment vertical="center"/>
    </xf>
    <xf numFmtId="165" fontId="13" fillId="6" borderId="0" xfId="5" applyNumberFormat="1" applyFont="1" applyFill="1" applyBorder="1" applyAlignment="1">
      <alignment vertical="center"/>
    </xf>
    <xf numFmtId="166" fontId="12" fillId="6" borderId="0" xfId="4" applyFont="1" applyFill="1" applyBorder="1" applyAlignment="1">
      <alignment horizontal="center" vertical="center"/>
    </xf>
    <xf numFmtId="166" fontId="13" fillId="6" borderId="0" xfId="5" applyNumberFormat="1" applyFont="1" applyFill="1" applyBorder="1" applyAlignment="1">
      <alignment vertical="center"/>
    </xf>
    <xf numFmtId="2" fontId="1" fillId="0" borderId="39" xfId="0" applyNumberFormat="1" applyFont="1" applyFill="1" applyBorder="1" applyAlignment="1">
      <alignment horizontal="left" vertical="center" wrapText="1"/>
    </xf>
    <xf numFmtId="2" fontId="1" fillId="0" borderId="40" xfId="0" applyNumberFormat="1" applyFont="1" applyFill="1" applyBorder="1" applyAlignment="1">
      <alignment horizontal="left" vertical="center" wrapText="1"/>
    </xf>
    <xf numFmtId="2" fontId="1" fillId="0" borderId="38" xfId="0" applyNumberFormat="1" applyFont="1" applyFill="1" applyBorder="1" applyAlignment="1">
      <alignment horizontal="left" vertical="center" wrapText="1"/>
    </xf>
    <xf numFmtId="166" fontId="0" fillId="3" borderId="0" xfId="0" applyFill="1" applyBorder="1" applyAlignment="1">
      <alignment horizontal="center" vertical="center"/>
    </xf>
    <xf numFmtId="166" fontId="1" fillId="0" borderId="38" xfId="0" applyFont="1" applyFill="1" applyBorder="1" applyAlignment="1">
      <alignment horizontal="left" vertical="center" wrapText="1"/>
    </xf>
    <xf numFmtId="166" fontId="1" fillId="0" borderId="39" xfId="0" applyFont="1" applyFill="1" applyBorder="1" applyAlignment="1">
      <alignment horizontal="left" vertical="center" wrapText="1"/>
    </xf>
    <xf numFmtId="166" fontId="1" fillId="0" borderId="40" xfId="0" applyFont="1" applyFill="1" applyBorder="1" applyAlignment="1">
      <alignment horizontal="left" vertical="center" wrapText="1"/>
    </xf>
    <xf numFmtId="166" fontId="1" fillId="0" borderId="42" xfId="0" applyFont="1" applyFill="1" applyBorder="1" applyAlignment="1">
      <alignment horizontal="left" vertical="center" wrapText="1"/>
    </xf>
    <xf numFmtId="164" fontId="1" fillId="3" borderId="45" xfId="1" applyFont="1" applyFill="1" applyBorder="1" applyAlignment="1">
      <alignment vertical="center"/>
    </xf>
    <xf numFmtId="2" fontId="1" fillId="0" borderId="53" xfId="0" applyNumberFormat="1" applyFont="1" applyFill="1" applyBorder="1" applyAlignment="1">
      <alignment horizontal="left" vertical="center" wrapText="1"/>
    </xf>
    <xf numFmtId="166" fontId="0" fillId="3" borderId="0" xfId="0" applyFill="1" applyBorder="1" applyAlignment="1">
      <alignment horizontal="center" vertical="center"/>
    </xf>
    <xf numFmtId="4" fontId="1" fillId="3" borderId="46" xfId="1" applyNumberFormat="1" applyFont="1" applyFill="1" applyBorder="1" applyAlignment="1">
      <alignment horizontal="right" vertical="center" indent="1"/>
    </xf>
    <xf numFmtId="4" fontId="1" fillId="3" borderId="47" xfId="1" applyNumberFormat="1" applyFont="1" applyFill="1" applyBorder="1" applyAlignment="1">
      <alignment horizontal="right" vertical="center" indent="1"/>
    </xf>
    <xf numFmtId="4" fontId="1" fillId="0" borderId="47" xfId="1" applyNumberFormat="1" applyFont="1" applyFill="1" applyBorder="1" applyAlignment="1">
      <alignment horizontal="right" vertical="center" wrapText="1" indent="1"/>
    </xf>
    <xf numFmtId="4" fontId="1" fillId="0" borderId="44" xfId="1" applyNumberFormat="1" applyFont="1" applyFill="1" applyBorder="1" applyAlignment="1">
      <alignment horizontal="right" vertical="center" wrapText="1" indent="1"/>
    </xf>
    <xf numFmtId="4" fontId="1" fillId="0" borderId="46" xfId="1" applyNumberFormat="1" applyFont="1" applyFill="1" applyBorder="1" applyAlignment="1">
      <alignment horizontal="right" vertical="center" wrapText="1" indent="1"/>
    </xf>
    <xf numFmtId="4" fontId="1" fillId="0" borderId="45" xfId="1" applyNumberFormat="1" applyFont="1" applyFill="1" applyBorder="1" applyAlignment="1">
      <alignment horizontal="right" vertical="center" wrapText="1" indent="1"/>
    </xf>
    <xf numFmtId="4" fontId="1" fillId="0" borderId="52" xfId="1" applyNumberFormat="1" applyFont="1" applyFill="1" applyBorder="1" applyAlignment="1">
      <alignment horizontal="right" vertical="center" wrapText="1" indent="1"/>
    </xf>
    <xf numFmtId="4" fontId="1" fillId="3" borderId="55" xfId="1" applyNumberFormat="1" applyFont="1" applyFill="1" applyBorder="1" applyAlignment="1">
      <alignment horizontal="right" vertical="center" indent="1"/>
    </xf>
    <xf numFmtId="4" fontId="1" fillId="0" borderId="56" xfId="1" applyNumberFormat="1" applyFont="1" applyFill="1" applyBorder="1" applyAlignment="1">
      <alignment horizontal="right" vertical="center" wrapText="1" indent="1"/>
    </xf>
    <xf numFmtId="4" fontId="1" fillId="3" borderId="49" xfId="1" applyNumberFormat="1" applyFont="1" applyFill="1" applyBorder="1" applyAlignment="1">
      <alignment horizontal="right" vertical="center" indent="1"/>
    </xf>
    <xf numFmtId="4" fontId="1" fillId="0" borderId="49" xfId="1" applyNumberFormat="1" applyFont="1" applyFill="1" applyBorder="1" applyAlignment="1">
      <alignment horizontal="right" vertical="center" wrapText="1" indent="1"/>
    </xf>
    <xf numFmtId="167" fontId="0" fillId="3" borderId="37" xfId="0" applyNumberFormat="1" applyFill="1" applyBorder="1" applyAlignment="1">
      <alignment horizontal="right" vertical="center" indent="1"/>
    </xf>
    <xf numFmtId="164" fontId="0" fillId="3" borderId="37" xfId="0" applyNumberFormat="1" applyFill="1" applyBorder="1" applyAlignment="1">
      <alignment vertical="center"/>
    </xf>
    <xf numFmtId="164" fontId="0" fillId="3" borderId="57" xfId="0" applyNumberFormat="1" applyFill="1" applyBorder="1" applyAlignment="1">
      <alignment vertical="center"/>
    </xf>
    <xf numFmtId="4" fontId="1" fillId="0" borderId="54" xfId="1" applyNumberFormat="1" applyFont="1" applyFill="1" applyBorder="1" applyAlignment="1">
      <alignment horizontal="right" vertical="center" wrapText="1" indent="1"/>
    </xf>
    <xf numFmtId="4" fontId="1" fillId="0" borderId="58" xfId="1" applyNumberFormat="1" applyFont="1" applyFill="1" applyBorder="1" applyAlignment="1">
      <alignment horizontal="right" vertical="center" wrapText="1" indent="1"/>
    </xf>
    <xf numFmtId="4" fontId="1" fillId="0" borderId="48" xfId="1" applyNumberFormat="1" applyFont="1" applyFill="1" applyBorder="1" applyAlignment="1">
      <alignment horizontal="right" vertical="center" wrapText="1" indent="1"/>
    </xf>
    <xf numFmtId="4" fontId="1" fillId="0" borderId="55" xfId="1" applyNumberFormat="1" applyFont="1" applyFill="1" applyBorder="1" applyAlignment="1">
      <alignment horizontal="right" vertical="center" wrapText="1" indent="1"/>
    </xf>
    <xf numFmtId="4" fontId="1" fillId="0" borderId="50" xfId="1" applyNumberFormat="1" applyFont="1" applyFill="1" applyBorder="1" applyAlignment="1">
      <alignment horizontal="right" vertical="center" wrapText="1" indent="1"/>
    </xf>
    <xf numFmtId="4" fontId="1" fillId="0" borderId="59" xfId="1" applyNumberFormat="1" applyFont="1" applyFill="1" applyBorder="1" applyAlignment="1">
      <alignment horizontal="right" vertical="center" wrapText="1" indent="1"/>
    </xf>
    <xf numFmtId="4" fontId="1" fillId="0" borderId="43" xfId="1" applyNumberFormat="1" applyFont="1" applyFill="1" applyBorder="1" applyAlignment="1">
      <alignment horizontal="right" vertical="center" wrapText="1" indent="1"/>
    </xf>
    <xf numFmtId="4" fontId="1" fillId="0" borderId="60" xfId="1" applyNumberFormat="1" applyFont="1" applyFill="1" applyBorder="1" applyAlignment="1">
      <alignment horizontal="right" vertical="center" wrapText="1" indent="1"/>
    </xf>
    <xf numFmtId="166" fontId="0" fillId="3" borderId="0" xfId="0" applyFill="1" applyBorder="1" applyAlignment="1">
      <alignment horizontal="center" vertical="center"/>
    </xf>
    <xf numFmtId="2" fontId="1" fillId="0" borderId="41" xfId="0" applyNumberFormat="1" applyFont="1" applyFill="1" applyBorder="1" applyAlignment="1">
      <alignment horizontal="left" vertical="center" wrapText="1"/>
    </xf>
    <xf numFmtId="4" fontId="1" fillId="0" borderId="62" xfId="1" applyNumberFormat="1" applyFont="1" applyFill="1" applyBorder="1" applyAlignment="1">
      <alignment horizontal="right" vertical="center" wrapText="1" indent="1"/>
    </xf>
    <xf numFmtId="4" fontId="1" fillId="0" borderId="61" xfId="1" applyNumberFormat="1" applyFont="1" applyFill="1" applyBorder="1" applyAlignment="1">
      <alignment horizontal="right" vertical="center" wrapText="1" indent="1"/>
    </xf>
    <xf numFmtId="4" fontId="1" fillId="0" borderId="63" xfId="1" applyNumberFormat="1" applyFont="1" applyFill="1" applyBorder="1" applyAlignment="1">
      <alignment horizontal="right" vertical="center" wrapText="1" indent="1"/>
    </xf>
    <xf numFmtId="166" fontId="0" fillId="3" borderId="0" xfId="0" applyFill="1" applyBorder="1" applyAlignment="1">
      <alignment horizontal="center" vertical="center"/>
    </xf>
    <xf numFmtId="0" fontId="1" fillId="0" borderId="36" xfId="0" applyNumberFormat="1" applyFont="1" applyFill="1" applyBorder="1" applyAlignment="1">
      <alignment horizontal="center" vertical="center" wrapText="1"/>
    </xf>
    <xf numFmtId="0" fontId="1" fillId="3" borderId="46" xfId="0" applyNumberFormat="1" applyFont="1" applyFill="1" applyBorder="1" applyAlignment="1">
      <alignment horizontal="center" vertical="center"/>
    </xf>
    <xf numFmtId="0" fontId="1" fillId="3" borderId="47" xfId="0" applyNumberFormat="1" applyFont="1" applyFill="1" applyBorder="1" applyAlignment="1">
      <alignment horizontal="center" vertical="center"/>
    </xf>
    <xf numFmtId="0" fontId="1" fillId="3" borderId="44" xfId="0" applyNumberFormat="1" applyFont="1" applyFill="1" applyBorder="1" applyAlignment="1">
      <alignment horizontal="center" vertical="center"/>
    </xf>
    <xf numFmtId="0" fontId="1" fillId="3" borderId="61" xfId="0" applyNumberFormat="1" applyFont="1" applyFill="1" applyBorder="1" applyAlignment="1">
      <alignment horizontal="center" vertical="center"/>
    </xf>
    <xf numFmtId="0" fontId="1" fillId="3" borderId="45" xfId="0" applyNumberFormat="1" applyFont="1" applyFill="1" applyBorder="1" applyAlignment="1">
      <alignment horizontal="center" vertical="center"/>
    </xf>
    <xf numFmtId="0" fontId="1" fillId="3" borderId="52" xfId="0" applyNumberFormat="1" applyFont="1" applyFill="1" applyBorder="1" applyAlignment="1">
      <alignment horizontal="center" vertical="center"/>
    </xf>
    <xf numFmtId="4" fontId="16" fillId="0" borderId="46" xfId="1" applyNumberFormat="1" applyFont="1" applyFill="1" applyBorder="1" applyAlignment="1">
      <alignment horizontal="right" vertical="center" wrapText="1" indent="1"/>
    </xf>
    <xf numFmtId="4" fontId="17" fillId="3" borderId="48" xfId="1" applyNumberFormat="1" applyFont="1" applyFill="1" applyBorder="1" applyAlignment="1">
      <alignment horizontal="right" vertical="center" indent="1"/>
    </xf>
    <xf numFmtId="0" fontId="3" fillId="3" borderId="16" xfId="0" applyNumberFormat="1" applyFont="1" applyFill="1" applyBorder="1" applyAlignment="1">
      <alignment horizontal="center" vertical="center" wrapText="1"/>
    </xf>
    <xf numFmtId="0" fontId="1" fillId="0" borderId="33" xfId="0" applyNumberFormat="1" applyFont="1" applyFill="1" applyBorder="1" applyAlignment="1">
      <alignment horizontal="center" vertical="center" wrapText="1"/>
    </xf>
    <xf numFmtId="2" fontId="1" fillId="0" borderId="30" xfId="0" applyNumberFormat="1" applyFont="1" applyFill="1" applyBorder="1" applyAlignment="1">
      <alignment horizontal="center" vertical="center" wrapText="1"/>
    </xf>
    <xf numFmtId="164" fontId="1" fillId="3" borderId="46" xfId="1" applyFont="1" applyFill="1" applyBorder="1" applyAlignment="1">
      <alignment horizontal="center" vertical="center"/>
    </xf>
    <xf numFmtId="166" fontId="0" fillId="3" borderId="0" xfId="0" applyFill="1" applyBorder="1" applyAlignment="1">
      <alignment horizontal="center" vertical="center"/>
    </xf>
    <xf numFmtId="2" fontId="1" fillId="0" borderId="66" xfId="0" applyNumberFormat="1" applyFont="1" applyFill="1" applyBorder="1" applyAlignment="1">
      <alignment horizontal="left" vertical="center" wrapText="1"/>
    </xf>
    <xf numFmtId="0" fontId="1" fillId="3" borderId="12" xfId="0" applyNumberFormat="1" applyFont="1" applyFill="1" applyBorder="1" applyAlignment="1">
      <alignment horizontal="center" vertical="center"/>
    </xf>
    <xf numFmtId="4" fontId="1" fillId="0" borderId="0" xfId="1" applyNumberFormat="1" applyFont="1" applyFill="1" applyBorder="1" applyAlignment="1">
      <alignment horizontal="right" vertical="center" wrapText="1" indent="1"/>
    </xf>
    <xf numFmtId="4" fontId="1" fillId="0" borderId="12" xfId="1" applyNumberFormat="1" applyFont="1" applyFill="1" applyBorder="1" applyAlignment="1">
      <alignment horizontal="right" vertical="center" wrapText="1" indent="1"/>
    </xf>
    <xf numFmtId="4" fontId="1" fillId="0" borderId="67" xfId="1" applyNumberFormat="1" applyFont="1" applyFill="1" applyBorder="1" applyAlignment="1">
      <alignment horizontal="right" vertical="center" wrapText="1" indent="1"/>
    </xf>
    <xf numFmtId="166" fontId="0" fillId="3" borderId="0" xfId="0" applyFill="1" applyBorder="1" applyAlignment="1">
      <alignment horizontal="center" vertical="center"/>
    </xf>
    <xf numFmtId="166" fontId="1" fillId="0" borderId="68" xfId="0" applyFont="1" applyFill="1" applyBorder="1" applyAlignment="1">
      <alignment horizontal="center" vertical="center" wrapText="1"/>
    </xf>
    <xf numFmtId="166" fontId="0" fillId="3" borderId="0" xfId="0" applyFill="1" applyBorder="1" applyAlignment="1">
      <alignment horizontal="center" vertical="center"/>
    </xf>
    <xf numFmtId="166" fontId="0" fillId="3" borderId="0" xfId="0" applyFill="1" applyBorder="1" applyAlignment="1">
      <alignment horizontal="center" vertical="center"/>
    </xf>
    <xf numFmtId="166" fontId="0" fillId="3" borderId="0" xfId="0" applyFill="1" applyBorder="1" applyAlignment="1">
      <alignment horizontal="center" vertical="center"/>
    </xf>
    <xf numFmtId="4" fontId="17" fillId="3" borderId="54" xfId="1" applyNumberFormat="1" applyFont="1" applyFill="1" applyBorder="1" applyAlignment="1">
      <alignment horizontal="right" vertical="center" indent="1"/>
    </xf>
    <xf numFmtId="4" fontId="1" fillId="3" borderId="52" xfId="1" applyNumberFormat="1" applyFont="1" applyFill="1" applyBorder="1" applyAlignment="1">
      <alignment horizontal="right" vertical="center" indent="1"/>
    </xf>
    <xf numFmtId="4" fontId="1" fillId="3" borderId="58" xfId="1" applyNumberFormat="1" applyFont="1" applyFill="1" applyBorder="1" applyAlignment="1">
      <alignment horizontal="right" vertical="center" indent="1"/>
    </xf>
    <xf numFmtId="166" fontId="0" fillId="3" borderId="0" xfId="0" applyFill="1" applyBorder="1" applyAlignment="1">
      <alignment horizontal="center" vertical="center"/>
    </xf>
    <xf numFmtId="49" fontId="1" fillId="3" borderId="47" xfId="0" applyNumberFormat="1" applyFont="1" applyFill="1" applyBorder="1" applyAlignment="1">
      <alignment horizontal="center" vertical="center"/>
    </xf>
    <xf numFmtId="166" fontId="0" fillId="3" borderId="0" xfId="0" applyFill="1" applyBorder="1" applyAlignment="1">
      <alignment horizontal="center" vertical="center"/>
    </xf>
    <xf numFmtId="164" fontId="0" fillId="3" borderId="0" xfId="1" applyFont="1" applyFill="1" applyBorder="1" applyAlignment="1">
      <alignment horizontal="right"/>
    </xf>
    <xf numFmtId="0" fontId="1" fillId="0" borderId="33" xfId="0" applyNumberFormat="1" applyFont="1" applyFill="1" applyBorder="1" applyAlignment="1">
      <alignment horizontal="center" vertical="center" wrapText="1"/>
    </xf>
    <xf numFmtId="0" fontId="1" fillId="0" borderId="51" xfId="0" applyNumberFormat="1" applyFont="1" applyFill="1" applyBorder="1" applyAlignment="1">
      <alignment horizontal="center" vertical="center" wrapText="1"/>
    </xf>
    <xf numFmtId="0" fontId="1" fillId="0" borderId="34" xfId="0" applyNumberFormat="1" applyFont="1" applyFill="1" applyBorder="1" applyAlignment="1">
      <alignment horizontal="center" vertical="center" wrapText="1"/>
    </xf>
    <xf numFmtId="2" fontId="1" fillId="0" borderId="30" xfId="0" applyNumberFormat="1" applyFont="1" applyFill="1" applyBorder="1" applyAlignment="1">
      <alignment horizontal="center" vertical="center" wrapText="1"/>
    </xf>
    <xf numFmtId="2" fontId="1" fillId="0" borderId="26" xfId="0" applyNumberFormat="1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 wrapText="1"/>
    </xf>
    <xf numFmtId="2" fontId="1" fillId="0" borderId="24" xfId="0" applyNumberFormat="1" applyFont="1" applyFill="1" applyBorder="1" applyAlignment="1">
      <alignment horizontal="center" vertical="center" wrapText="1"/>
    </xf>
    <xf numFmtId="2" fontId="1" fillId="0" borderId="32" xfId="0" applyNumberFormat="1" applyFont="1" applyFill="1" applyBorder="1" applyAlignment="1">
      <alignment horizontal="center" vertical="center" wrapText="1"/>
    </xf>
    <xf numFmtId="0" fontId="1" fillId="0" borderId="31" xfId="0" applyNumberFormat="1" applyFont="1" applyFill="1" applyBorder="1" applyAlignment="1">
      <alignment horizontal="center" vertical="center" wrapText="1"/>
    </xf>
    <xf numFmtId="0" fontId="1" fillId="0" borderId="35" xfId="0" applyNumberFormat="1" applyFont="1" applyFill="1" applyBorder="1" applyAlignment="1">
      <alignment horizontal="center" vertical="center" wrapText="1"/>
    </xf>
    <xf numFmtId="166" fontId="1" fillId="0" borderId="30" xfId="0" applyFont="1" applyFill="1" applyBorder="1" applyAlignment="1">
      <alignment horizontal="center" vertical="center" wrapText="1"/>
    </xf>
    <xf numFmtId="166" fontId="1" fillId="0" borderId="26" xfId="0" applyFont="1" applyFill="1" applyBorder="1" applyAlignment="1">
      <alignment horizontal="center" vertical="center" wrapText="1"/>
    </xf>
    <xf numFmtId="166" fontId="1" fillId="0" borderId="24" xfId="0" applyFont="1" applyFill="1" applyBorder="1" applyAlignment="1">
      <alignment horizontal="center" vertical="center" wrapText="1"/>
    </xf>
    <xf numFmtId="166" fontId="1" fillId="0" borderId="32" xfId="0" applyFont="1" applyFill="1" applyBorder="1" applyAlignment="1">
      <alignment horizontal="center" vertical="center" wrapText="1"/>
    </xf>
    <xf numFmtId="0" fontId="1" fillId="0" borderId="69" xfId="0" applyNumberFormat="1" applyFont="1" applyFill="1" applyBorder="1" applyAlignment="1">
      <alignment horizontal="center" vertical="center" wrapText="1"/>
    </xf>
    <xf numFmtId="0" fontId="1" fillId="0" borderId="64" xfId="0" applyNumberFormat="1" applyFont="1" applyFill="1" applyBorder="1" applyAlignment="1">
      <alignment horizontal="center" vertical="center" wrapText="1"/>
    </xf>
    <xf numFmtId="0" fontId="1" fillId="0" borderId="70" xfId="0" applyNumberFormat="1" applyFont="1" applyFill="1" applyBorder="1" applyAlignment="1">
      <alignment horizontal="center" vertical="center" wrapText="1"/>
    </xf>
    <xf numFmtId="166" fontId="4" fillId="3" borderId="0" xfId="0" applyFont="1" applyFill="1" applyBorder="1" applyAlignment="1">
      <alignment horizontal="center" vertical="center"/>
    </xf>
    <xf numFmtId="166" fontId="0" fillId="3" borderId="0" xfId="0" applyFill="1" applyBorder="1" applyAlignment="1">
      <alignment horizontal="center" vertical="center"/>
    </xf>
    <xf numFmtId="166" fontId="4" fillId="3" borderId="16" xfId="0" applyFont="1" applyFill="1" applyBorder="1" applyAlignment="1">
      <alignment horizontal="center" vertical="center"/>
    </xf>
    <xf numFmtId="166" fontId="0" fillId="3" borderId="12" xfId="0" applyFill="1" applyBorder="1" applyAlignment="1">
      <alignment horizontal="center" vertical="center"/>
    </xf>
    <xf numFmtId="164" fontId="4" fillId="3" borderId="16" xfId="1" applyFont="1" applyFill="1" applyBorder="1" applyAlignment="1">
      <alignment horizontal="center" vertical="center" wrapText="1"/>
    </xf>
    <xf numFmtId="164" fontId="4" fillId="3" borderId="12" xfId="1" applyFont="1" applyFill="1" applyBorder="1" applyAlignment="1">
      <alignment horizontal="center" vertical="center" wrapText="1"/>
    </xf>
    <xf numFmtId="164" fontId="1" fillId="3" borderId="46" xfId="1" applyFont="1" applyFill="1" applyBorder="1" applyAlignment="1">
      <alignment horizontal="center" vertical="center"/>
    </xf>
    <xf numFmtId="164" fontId="1" fillId="3" borderId="47" xfId="1" applyFont="1" applyFill="1" applyBorder="1" applyAlignment="1">
      <alignment horizontal="center" vertical="center"/>
    </xf>
    <xf numFmtId="164" fontId="1" fillId="3" borderId="61" xfId="1" applyFont="1" applyFill="1" applyBorder="1" applyAlignment="1">
      <alignment horizontal="center" vertical="center"/>
    </xf>
    <xf numFmtId="164" fontId="1" fillId="3" borderId="44" xfId="1" applyFont="1" applyFill="1" applyBorder="1" applyAlignment="1">
      <alignment horizontal="center" vertical="center"/>
    </xf>
    <xf numFmtId="164" fontId="1" fillId="3" borderId="52" xfId="1" applyFont="1" applyFill="1" applyBorder="1" applyAlignment="1">
      <alignment horizontal="center" vertical="center"/>
    </xf>
    <xf numFmtId="166" fontId="4" fillId="3" borderId="14" xfId="0" applyFont="1" applyFill="1" applyBorder="1" applyAlignment="1">
      <alignment horizontal="center" vertical="center" wrapText="1"/>
    </xf>
    <xf numFmtId="166" fontId="4" fillId="3" borderId="43" xfId="0" applyFont="1" applyFill="1" applyBorder="1" applyAlignment="1">
      <alignment horizontal="center" vertical="center" wrapText="1"/>
    </xf>
    <xf numFmtId="164" fontId="1" fillId="3" borderId="0" xfId="1" applyFont="1" applyFill="1" applyBorder="1" applyAlignment="1">
      <alignment horizontal="right" vertical="center" wrapText="1"/>
    </xf>
    <xf numFmtId="0" fontId="1" fillId="0" borderId="31" xfId="0" applyNumberFormat="1" applyFont="1" applyFill="1" applyBorder="1" applyAlignment="1">
      <alignment horizontal="center" vertical="center"/>
    </xf>
    <xf numFmtId="0" fontId="1" fillId="0" borderId="35" xfId="0" applyNumberFormat="1" applyFont="1" applyFill="1" applyBorder="1" applyAlignment="1">
      <alignment horizontal="center" vertical="center"/>
    </xf>
    <xf numFmtId="164" fontId="1" fillId="3" borderId="12" xfId="1" applyFont="1" applyFill="1" applyBorder="1" applyAlignment="1">
      <alignment horizontal="center" vertical="center"/>
    </xf>
    <xf numFmtId="166" fontId="15" fillId="3" borderId="0" xfId="0" applyFont="1" applyFill="1" applyBorder="1" applyAlignment="1">
      <alignment horizontal="center" vertical="center"/>
    </xf>
    <xf numFmtId="166" fontId="5" fillId="3" borderId="38" xfId="0" applyFont="1" applyFill="1" applyBorder="1" applyAlignment="1">
      <alignment horizontal="left" vertical="center" wrapText="1"/>
    </xf>
    <xf numFmtId="166" fontId="5" fillId="3" borderId="41" xfId="0" applyFont="1" applyFill="1" applyBorder="1" applyAlignment="1">
      <alignment horizontal="left" vertical="center" wrapText="1"/>
    </xf>
    <xf numFmtId="166" fontId="4" fillId="3" borderId="30" xfId="0" applyFont="1" applyFill="1" applyBorder="1" applyAlignment="1">
      <alignment horizontal="center" vertical="center" wrapText="1"/>
    </xf>
    <xf numFmtId="166" fontId="4" fillId="3" borderId="24" xfId="0" applyFont="1" applyFill="1" applyBorder="1" applyAlignment="1">
      <alignment horizontal="center" vertical="center" wrapText="1"/>
    </xf>
    <xf numFmtId="2" fontId="1" fillId="0" borderId="65" xfId="0" applyNumberFormat="1" applyFont="1" applyFill="1" applyBorder="1" applyAlignment="1">
      <alignment horizontal="center" vertical="center" wrapText="1"/>
    </xf>
    <xf numFmtId="166" fontId="1" fillId="0" borderId="68" xfId="0" applyFont="1" applyFill="1" applyBorder="1" applyAlignment="1">
      <alignment horizontal="center" vertical="center" wrapText="1"/>
    </xf>
    <xf numFmtId="166" fontId="1" fillId="0" borderId="65" xfId="0" applyFont="1" applyFill="1" applyBorder="1" applyAlignment="1">
      <alignment horizontal="center" vertical="center" wrapText="1"/>
    </xf>
    <xf numFmtId="166" fontId="1" fillId="0" borderId="71" xfId="0" applyFont="1" applyFill="1" applyBorder="1" applyAlignment="1">
      <alignment horizontal="center" vertical="center" wrapText="1"/>
    </xf>
    <xf numFmtId="164" fontId="1" fillId="3" borderId="16" xfId="1" applyFont="1" applyFill="1" applyBorder="1" applyAlignment="1">
      <alignment horizontal="center" vertical="center"/>
    </xf>
    <xf numFmtId="164" fontId="1" fillId="3" borderId="15" xfId="1" applyFont="1" applyFill="1" applyBorder="1" applyAlignment="1">
      <alignment horizontal="center" vertical="center"/>
    </xf>
    <xf numFmtId="166" fontId="5" fillId="3" borderId="33" xfId="0" applyFont="1" applyFill="1" applyBorder="1" applyAlignment="1">
      <alignment horizontal="center" vertical="center" wrapText="1"/>
    </xf>
    <xf numFmtId="166" fontId="5" fillId="3" borderId="31" xfId="0" applyFont="1" applyFill="1" applyBorder="1" applyAlignment="1">
      <alignment horizontal="center" vertical="center" wrapText="1"/>
    </xf>
    <xf numFmtId="166" fontId="0" fillId="3" borderId="48" xfId="0" applyFill="1" applyBorder="1" applyAlignment="1">
      <alignment horizontal="left"/>
    </xf>
    <xf numFmtId="166" fontId="0" fillId="3" borderId="36" xfId="0" applyFill="1" applyBorder="1" applyAlignment="1">
      <alignment horizontal="right" vertical="center" indent="3"/>
    </xf>
    <xf numFmtId="166" fontId="0" fillId="3" borderId="37" xfId="0" applyFill="1" applyBorder="1" applyAlignment="1">
      <alignment horizontal="right" vertical="center" indent="3"/>
    </xf>
    <xf numFmtId="2" fontId="5" fillId="3" borderId="18" xfId="0" applyNumberFormat="1" applyFont="1" applyFill="1" applyBorder="1" applyAlignment="1">
      <alignment horizontal="center" vertical="top" wrapText="1"/>
    </xf>
    <xf numFmtId="2" fontId="5" fillId="3" borderId="11" xfId="0" applyNumberFormat="1" applyFont="1" applyFill="1" applyBorder="1" applyAlignment="1">
      <alignment horizontal="center" vertical="top" wrapText="1"/>
    </xf>
    <xf numFmtId="2" fontId="5" fillId="3" borderId="21" xfId="0" applyNumberFormat="1" applyFont="1" applyFill="1" applyBorder="1" applyAlignment="1">
      <alignment horizontal="center" vertical="top" wrapText="1"/>
    </xf>
    <xf numFmtId="2" fontId="5" fillId="2" borderId="22" xfId="0" applyNumberFormat="1" applyFont="1" applyFill="1" applyBorder="1" applyAlignment="1">
      <alignment horizontal="center" vertical="top" wrapText="1"/>
    </xf>
    <xf numFmtId="2" fontId="5" fillId="2" borderId="6" xfId="0" applyNumberFormat="1" applyFont="1" applyFill="1" applyBorder="1" applyAlignment="1">
      <alignment horizontal="center" vertical="top" wrapText="1"/>
    </xf>
    <xf numFmtId="2" fontId="5" fillId="2" borderId="23" xfId="0" applyNumberFormat="1" applyFont="1" applyFill="1" applyBorder="1" applyAlignment="1">
      <alignment horizontal="center" vertical="top" wrapText="1"/>
    </xf>
    <xf numFmtId="2" fontId="5" fillId="2" borderId="17" xfId="0" applyNumberFormat="1" applyFont="1" applyFill="1" applyBorder="1" applyAlignment="1">
      <alignment horizontal="center" vertical="top" wrapText="1"/>
    </xf>
    <xf numFmtId="2" fontId="5" fillId="3" borderId="16" xfId="0" applyNumberFormat="1" applyFont="1" applyFill="1" applyBorder="1" applyAlignment="1">
      <alignment horizontal="center" vertical="top" wrapText="1"/>
    </xf>
    <xf numFmtId="2" fontId="5" fillId="3" borderId="12" xfId="0" applyNumberFormat="1" applyFont="1" applyFill="1" applyBorder="1" applyAlignment="1">
      <alignment horizontal="center" vertical="top" wrapText="1"/>
    </xf>
    <xf numFmtId="2" fontId="5" fillId="3" borderId="15" xfId="0" applyNumberFormat="1" applyFont="1" applyFill="1" applyBorder="1" applyAlignment="1">
      <alignment horizontal="center" vertical="top" wrapText="1"/>
    </xf>
    <xf numFmtId="2" fontId="5" fillId="2" borderId="14" xfId="0" applyNumberFormat="1" applyFont="1" applyFill="1" applyBorder="1" applyAlignment="1">
      <alignment horizontal="center" vertical="top" wrapText="1"/>
    </xf>
    <xf numFmtId="2" fontId="5" fillId="2" borderId="3" xfId="0" applyNumberFormat="1" applyFont="1" applyFill="1" applyBorder="1" applyAlignment="1">
      <alignment horizontal="center" vertical="top" wrapText="1"/>
    </xf>
    <xf numFmtId="2" fontId="5" fillId="3" borderId="19" xfId="0" applyNumberFormat="1" applyFont="1" applyFill="1" applyBorder="1" applyAlignment="1">
      <alignment horizontal="center" vertical="top" wrapText="1"/>
    </xf>
    <xf numFmtId="2" fontId="5" fillId="3" borderId="0" xfId="0" applyNumberFormat="1" applyFont="1" applyFill="1" applyBorder="1" applyAlignment="1">
      <alignment horizontal="center" vertical="top" wrapText="1"/>
    </xf>
    <xf numFmtId="2" fontId="5" fillId="3" borderId="7" xfId="0" applyNumberFormat="1" applyFont="1" applyFill="1" applyBorder="1" applyAlignment="1">
      <alignment horizontal="center" vertical="top" wrapText="1"/>
    </xf>
    <xf numFmtId="2" fontId="5" fillId="3" borderId="13" xfId="0" applyNumberFormat="1" applyFont="1" applyFill="1" applyBorder="1" applyAlignment="1">
      <alignment horizontal="center" vertical="top" wrapText="1"/>
    </xf>
    <xf numFmtId="2" fontId="5" fillId="3" borderId="14" xfId="0" applyNumberFormat="1" applyFont="1" applyFill="1" applyBorder="1" applyAlignment="1">
      <alignment horizontal="center" vertical="top" wrapText="1"/>
    </xf>
    <xf numFmtId="2" fontId="5" fillId="3" borderId="17" xfId="0" applyNumberFormat="1" applyFont="1" applyFill="1" applyBorder="1" applyAlignment="1">
      <alignment horizontal="center" vertical="top" wrapText="1"/>
    </xf>
    <xf numFmtId="2" fontId="5" fillId="3" borderId="3" xfId="0" applyNumberFormat="1" applyFont="1" applyFill="1" applyBorder="1" applyAlignment="1">
      <alignment horizontal="center" vertical="top" wrapText="1"/>
    </xf>
    <xf numFmtId="2" fontId="5" fillId="3" borderId="20" xfId="0" applyNumberFormat="1" applyFont="1" applyFill="1" applyBorder="1" applyAlignment="1">
      <alignment horizontal="center" vertical="top" wrapText="1"/>
    </xf>
    <xf numFmtId="2" fontId="5" fillId="3" borderId="4" xfId="0" applyNumberFormat="1" applyFont="1" applyFill="1" applyBorder="1" applyAlignment="1">
      <alignment horizontal="center" vertical="top" wrapText="1"/>
    </xf>
    <xf numFmtId="164" fontId="3" fillId="3" borderId="38" xfId="1" applyFont="1" applyFill="1" applyBorder="1" applyAlignment="1">
      <alignment horizontal="center" vertical="center" wrapText="1"/>
    </xf>
    <xf numFmtId="164" fontId="3" fillId="3" borderId="39" xfId="1" applyFont="1" applyFill="1" applyBorder="1" applyAlignment="1">
      <alignment horizontal="center" vertical="center" wrapText="1"/>
    </xf>
    <xf numFmtId="164" fontId="3" fillId="3" borderId="41" xfId="1" applyFont="1" applyFill="1" applyBorder="1" applyAlignment="1">
      <alignment horizontal="center" vertical="center" wrapText="1"/>
    </xf>
    <xf numFmtId="164" fontId="3" fillId="3" borderId="40" xfId="1" applyFont="1" applyFill="1" applyBorder="1" applyAlignment="1">
      <alignment horizontal="center" vertical="center" wrapText="1"/>
    </xf>
    <xf numFmtId="164" fontId="3" fillId="3" borderId="53" xfId="1" applyFont="1" applyFill="1" applyBorder="1" applyAlignment="1">
      <alignment horizontal="center" vertical="center" wrapText="1"/>
    </xf>
    <xf numFmtId="164" fontId="3" fillId="3" borderId="66" xfId="1" applyFont="1" applyFill="1" applyBorder="1" applyAlignment="1">
      <alignment horizontal="center" vertical="center" wrapText="1"/>
    </xf>
    <xf numFmtId="164" fontId="3" fillId="3" borderId="42" xfId="1" applyFont="1" applyFill="1" applyBorder="1" applyAlignment="1">
      <alignment horizontal="center" vertical="center" wrapText="1"/>
    </xf>
  </cellXfs>
  <cellStyles count="10">
    <cellStyle name="Dziesiętny" xfId="1" builtinId="3"/>
    <cellStyle name="Excel Built-in Input" xfId="3" xr:uid="{00000000-0005-0000-0000-000001000000}"/>
    <cellStyle name="Excel Built-in Normal" xfId="4" xr:uid="{00000000-0005-0000-0000-000002000000}"/>
    <cellStyle name="Excel Built-in Output" xfId="5" xr:uid="{00000000-0005-0000-0000-000003000000}"/>
    <cellStyle name="Heading" xfId="6" xr:uid="{00000000-0005-0000-0000-000004000000}"/>
    <cellStyle name="Heading1" xfId="7" xr:uid="{00000000-0005-0000-0000-000005000000}"/>
    <cellStyle name="Normalny" xfId="0" builtinId="0"/>
    <cellStyle name="Normalny 2" xfId="2" xr:uid="{00000000-0005-0000-0000-000007000000}"/>
    <cellStyle name="Result" xfId="8" xr:uid="{00000000-0005-0000-0000-000008000000}"/>
    <cellStyle name="Result2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9"/>
  <sheetViews>
    <sheetView tabSelected="1" view="pageLayout" topLeftCell="B100" zoomScale="82" zoomScaleNormal="100" zoomScaleSheetLayoutView="100" zoomScalePageLayoutView="82" workbookViewId="0">
      <selection activeCell="M13" sqref="M13"/>
    </sheetView>
  </sheetViews>
  <sheetFormatPr defaultColWidth="9.140625" defaultRowHeight="12.75"/>
  <cols>
    <col min="1" max="1" width="7.7109375" style="24" customWidth="1"/>
    <col min="2" max="2" width="12.28515625" style="15" customWidth="1"/>
    <col min="3" max="3" width="30" style="26" customWidth="1"/>
    <col min="4" max="4" width="13.5703125" style="26" customWidth="1"/>
    <col min="5" max="5" width="16.140625" style="15" customWidth="1"/>
    <col min="6" max="6" width="13.28515625" style="15" customWidth="1"/>
    <col min="7" max="7" width="14" style="15" customWidth="1"/>
    <col min="8" max="8" width="13.85546875" style="15" customWidth="1"/>
    <col min="9" max="9" width="15" style="17" customWidth="1"/>
    <col min="10" max="10" width="5.28515625" style="15" customWidth="1"/>
    <col min="11" max="11" width="14.5703125" style="24" customWidth="1"/>
    <col min="12" max="12" width="9.85546875" style="15" customWidth="1"/>
    <col min="13" max="13" width="13.42578125" style="15" customWidth="1"/>
    <col min="14" max="14" width="17.85546875" style="15" customWidth="1"/>
    <col min="15" max="15" width="9.140625" style="15"/>
    <col min="16" max="16" width="20.7109375" style="15" customWidth="1"/>
    <col min="17" max="16384" width="9.140625" style="15"/>
  </cols>
  <sheetData>
    <row r="1" spans="1:16" ht="44.25" customHeight="1">
      <c r="A1" s="23"/>
      <c r="B1" s="14"/>
      <c r="C1" s="25"/>
      <c r="D1" s="25"/>
      <c r="E1" s="136"/>
      <c r="F1" s="136"/>
      <c r="G1" s="136"/>
      <c r="H1" s="136"/>
      <c r="I1" s="136"/>
    </row>
    <row r="2" spans="1:16" ht="34.5" customHeight="1" thickBot="1">
      <c r="A2" s="23"/>
      <c r="B2" s="140" t="s">
        <v>88</v>
      </c>
      <c r="C2" s="140"/>
      <c r="D2" s="140"/>
      <c r="E2" s="140"/>
      <c r="F2" s="140"/>
      <c r="G2" s="140"/>
      <c r="H2" s="140"/>
      <c r="I2" s="140"/>
      <c r="J2" s="14"/>
      <c r="K2" s="23"/>
      <c r="L2" s="14"/>
      <c r="M2" s="14"/>
    </row>
    <row r="3" spans="1:16" ht="25.5" customHeight="1" thickBot="1">
      <c r="A3" s="151" t="s">
        <v>0</v>
      </c>
      <c r="B3" s="143" t="s">
        <v>12</v>
      </c>
      <c r="C3" s="141" t="s">
        <v>5</v>
      </c>
      <c r="D3" s="125" t="s">
        <v>14</v>
      </c>
      <c r="E3" s="134" t="s">
        <v>13</v>
      </c>
      <c r="F3" s="135"/>
      <c r="G3" s="135"/>
      <c r="H3" s="27" t="s">
        <v>1</v>
      </c>
      <c r="I3" s="127" t="s">
        <v>11</v>
      </c>
      <c r="J3" s="21"/>
      <c r="K3" s="123"/>
      <c r="L3" s="14"/>
      <c r="M3" s="29"/>
      <c r="N3" s="30"/>
      <c r="O3" s="31"/>
      <c r="P3" s="32"/>
    </row>
    <row r="4" spans="1:16" ht="24" thickBot="1">
      <c r="A4" s="152"/>
      <c r="B4" s="144"/>
      <c r="C4" s="142"/>
      <c r="D4" s="126"/>
      <c r="E4" s="84">
        <v>1600</v>
      </c>
      <c r="F4" s="84">
        <v>1400</v>
      </c>
      <c r="G4" s="84">
        <v>1100</v>
      </c>
      <c r="H4" s="22"/>
      <c r="I4" s="128"/>
      <c r="J4" s="14"/>
      <c r="K4" s="124"/>
      <c r="M4" s="29"/>
      <c r="N4" s="30"/>
      <c r="O4" s="31"/>
      <c r="P4" s="33"/>
    </row>
    <row r="5" spans="1:16" ht="38.25" customHeight="1" thickBot="1">
      <c r="A5" s="106">
        <v>1</v>
      </c>
      <c r="B5" s="109" t="s">
        <v>32</v>
      </c>
      <c r="C5" s="38" t="s">
        <v>36</v>
      </c>
      <c r="D5" s="76">
        <v>60016</v>
      </c>
      <c r="E5" s="83"/>
      <c r="F5" s="47"/>
      <c r="G5" s="54">
        <v>10000</v>
      </c>
      <c r="H5" s="177">
        <f>SUM(E5:G5)</f>
        <v>10000</v>
      </c>
      <c r="I5" s="129">
        <f>SUM(H5:H10)</f>
        <v>47024.93</v>
      </c>
      <c r="J5" s="14"/>
      <c r="K5" s="23"/>
    </row>
    <row r="6" spans="1:16" ht="38.25" customHeight="1">
      <c r="A6" s="107"/>
      <c r="B6" s="111"/>
      <c r="C6" s="36" t="s">
        <v>35</v>
      </c>
      <c r="D6" s="81">
        <v>75023</v>
      </c>
      <c r="E6" s="99"/>
      <c r="F6" s="100">
        <v>4000</v>
      </c>
      <c r="G6" s="101"/>
      <c r="H6" s="177">
        <f>SUM(E6:G6)</f>
        <v>4000</v>
      </c>
      <c r="I6" s="133"/>
      <c r="J6" s="14"/>
      <c r="K6" s="97"/>
    </row>
    <row r="7" spans="1:16" ht="21" customHeight="1">
      <c r="A7" s="108"/>
      <c r="B7" s="110"/>
      <c r="C7" s="36" t="s">
        <v>35</v>
      </c>
      <c r="D7" s="77">
        <v>90003</v>
      </c>
      <c r="E7" s="56"/>
      <c r="F7" s="48"/>
      <c r="G7" s="55">
        <v>3024.93</v>
      </c>
      <c r="H7" s="178">
        <f t="shared" ref="H7:H71" si="0">SUM(E7:G7)</f>
        <v>3024.93</v>
      </c>
      <c r="I7" s="130"/>
      <c r="J7" s="18"/>
      <c r="K7" s="23"/>
    </row>
    <row r="8" spans="1:16" ht="29.25" customHeight="1">
      <c r="A8" s="108"/>
      <c r="B8" s="110"/>
      <c r="C8" s="36" t="s">
        <v>44</v>
      </c>
      <c r="D8" s="77">
        <v>92105</v>
      </c>
      <c r="E8" s="56"/>
      <c r="F8" s="48"/>
      <c r="G8" s="55">
        <v>4000</v>
      </c>
      <c r="H8" s="178">
        <v>4000</v>
      </c>
      <c r="I8" s="130"/>
      <c r="J8" s="18"/>
      <c r="K8" s="88"/>
    </row>
    <row r="9" spans="1:16" ht="21" customHeight="1">
      <c r="A9" s="108"/>
      <c r="B9" s="110"/>
      <c r="C9" s="36" t="s">
        <v>45</v>
      </c>
      <c r="D9" s="77">
        <v>92695</v>
      </c>
      <c r="E9" s="56"/>
      <c r="F9" s="48"/>
      <c r="G9" s="55">
        <v>1000</v>
      </c>
      <c r="H9" s="178">
        <v>1000</v>
      </c>
      <c r="I9" s="130"/>
      <c r="J9" s="18"/>
      <c r="K9" s="88"/>
    </row>
    <row r="10" spans="1:16" ht="39" thickBot="1">
      <c r="A10" s="108"/>
      <c r="B10" s="110"/>
      <c r="C10" s="36" t="s">
        <v>43</v>
      </c>
      <c r="D10" s="77">
        <v>63003</v>
      </c>
      <c r="E10" s="57">
        <v>25000</v>
      </c>
      <c r="F10" s="49"/>
      <c r="G10" s="55"/>
      <c r="H10" s="178">
        <f>SUM(E10:G10)</f>
        <v>25000</v>
      </c>
      <c r="I10" s="130"/>
      <c r="J10" s="14"/>
      <c r="K10" s="23"/>
    </row>
    <row r="11" spans="1:16" ht="23.1" customHeight="1" thickBot="1">
      <c r="A11" s="106">
        <v>2</v>
      </c>
      <c r="B11" s="109" t="s">
        <v>31</v>
      </c>
      <c r="C11" s="38" t="s">
        <v>3</v>
      </c>
      <c r="D11" s="76">
        <v>90004</v>
      </c>
      <c r="E11" s="63"/>
      <c r="F11" s="51"/>
      <c r="G11" s="64">
        <v>800</v>
      </c>
      <c r="H11" s="177">
        <f t="shared" si="0"/>
        <v>800</v>
      </c>
      <c r="I11" s="129">
        <f>SUM(H11:H16)</f>
        <v>26316.2</v>
      </c>
      <c r="J11" s="14"/>
      <c r="K11" s="23"/>
      <c r="M11" s="29"/>
      <c r="N11" s="30"/>
      <c r="O11" s="31"/>
      <c r="P11" s="33"/>
    </row>
    <row r="12" spans="1:16" ht="23.1" customHeight="1">
      <c r="A12" s="107"/>
      <c r="B12" s="111"/>
      <c r="C12" s="38" t="s">
        <v>3</v>
      </c>
      <c r="D12" s="81">
        <v>75023</v>
      </c>
      <c r="E12" s="61"/>
      <c r="F12" s="53">
        <v>1700</v>
      </c>
      <c r="G12" s="62"/>
      <c r="H12" s="177">
        <f t="shared" si="0"/>
        <v>1700</v>
      </c>
      <c r="I12" s="133"/>
      <c r="J12" s="14"/>
      <c r="K12" s="97"/>
      <c r="M12" s="29"/>
      <c r="N12" s="30"/>
      <c r="O12" s="31"/>
      <c r="P12" s="33"/>
    </row>
    <row r="13" spans="1:16" ht="26.25" customHeight="1">
      <c r="A13" s="108"/>
      <c r="B13" s="110"/>
      <c r="C13" s="36" t="s">
        <v>4</v>
      </c>
      <c r="D13" s="77">
        <v>92109</v>
      </c>
      <c r="E13" s="57"/>
      <c r="F13" s="49"/>
      <c r="G13" s="55">
        <v>1000</v>
      </c>
      <c r="H13" s="178">
        <f t="shared" si="0"/>
        <v>1000</v>
      </c>
      <c r="I13" s="130"/>
      <c r="J13" s="14"/>
      <c r="K13" s="23"/>
      <c r="M13" s="29"/>
      <c r="N13" s="30"/>
      <c r="O13" s="31"/>
      <c r="P13" s="33"/>
    </row>
    <row r="14" spans="1:16" ht="26.25" customHeight="1">
      <c r="A14" s="114"/>
      <c r="B14" s="112"/>
      <c r="C14" s="70" t="s">
        <v>78</v>
      </c>
      <c r="D14" s="79">
        <v>75412</v>
      </c>
      <c r="E14" s="71"/>
      <c r="F14" s="72"/>
      <c r="G14" s="73">
        <v>3000</v>
      </c>
      <c r="H14" s="179">
        <f>SUM(E14:G14)</f>
        <v>3000</v>
      </c>
      <c r="I14" s="131"/>
      <c r="J14" s="14"/>
      <c r="K14" s="69"/>
      <c r="M14" s="29"/>
      <c r="N14" s="30"/>
      <c r="O14" s="31"/>
      <c r="P14" s="33"/>
    </row>
    <row r="15" spans="1:16" ht="26.25" customHeight="1">
      <c r="A15" s="114"/>
      <c r="B15" s="112"/>
      <c r="C15" s="70" t="s">
        <v>79</v>
      </c>
      <c r="D15" s="79">
        <v>60016</v>
      </c>
      <c r="E15" s="71">
        <v>9816.2000000000007</v>
      </c>
      <c r="F15" s="72"/>
      <c r="G15" s="73"/>
      <c r="H15" s="179">
        <f>SUM(E15:G15)</f>
        <v>9816.2000000000007</v>
      </c>
      <c r="I15" s="131"/>
      <c r="J15" s="14"/>
      <c r="K15" s="88"/>
      <c r="M15" s="29"/>
      <c r="N15" s="30"/>
      <c r="O15" s="31"/>
      <c r="P15" s="33"/>
    </row>
    <row r="16" spans="1:16" ht="25.5" customHeight="1" thickBot="1">
      <c r="A16" s="115"/>
      <c r="B16" s="113"/>
      <c r="C16" s="37" t="s">
        <v>46</v>
      </c>
      <c r="D16" s="78">
        <v>92695</v>
      </c>
      <c r="E16" s="65">
        <v>10000</v>
      </c>
      <c r="F16" s="50"/>
      <c r="G16" s="66"/>
      <c r="H16" s="180">
        <f t="shared" si="0"/>
        <v>10000</v>
      </c>
      <c r="I16" s="132"/>
      <c r="J16" s="14"/>
      <c r="K16" s="23"/>
      <c r="M16" s="34"/>
      <c r="N16" s="34"/>
      <c r="O16" s="35"/>
      <c r="P16" s="33"/>
    </row>
    <row r="17" spans="1:16" ht="28.5" customHeight="1">
      <c r="A17" s="106">
        <v>3</v>
      </c>
      <c r="B17" s="109" t="s">
        <v>30</v>
      </c>
      <c r="C17" s="38" t="s">
        <v>47</v>
      </c>
      <c r="D17" s="76">
        <v>92695</v>
      </c>
      <c r="E17" s="63">
        <v>31806.11</v>
      </c>
      <c r="F17" s="51"/>
      <c r="G17" s="64"/>
      <c r="H17" s="177">
        <f t="shared" si="0"/>
        <v>31806.11</v>
      </c>
      <c r="I17" s="129">
        <f>SUM(H17:H18)</f>
        <v>41806.11</v>
      </c>
      <c r="J17" s="14"/>
      <c r="K17" s="23"/>
    </row>
    <row r="18" spans="1:16" ht="29.25" customHeight="1" thickBot="1">
      <c r="A18" s="108"/>
      <c r="B18" s="110"/>
      <c r="C18" s="36" t="s">
        <v>48</v>
      </c>
      <c r="D18" s="77">
        <v>75412</v>
      </c>
      <c r="E18" s="57"/>
      <c r="F18" s="49"/>
      <c r="G18" s="55">
        <v>10000</v>
      </c>
      <c r="H18" s="178">
        <f t="shared" si="0"/>
        <v>10000</v>
      </c>
      <c r="I18" s="130"/>
      <c r="J18" s="14"/>
      <c r="K18" s="39"/>
    </row>
    <row r="19" spans="1:16" ht="35.25" customHeight="1">
      <c r="A19" s="106">
        <v>4</v>
      </c>
      <c r="B19" s="109" t="s">
        <v>29</v>
      </c>
      <c r="C19" s="38" t="s">
        <v>49</v>
      </c>
      <c r="D19" s="76">
        <v>92695</v>
      </c>
      <c r="E19" s="63">
        <v>17831.46</v>
      </c>
      <c r="F19" s="51"/>
      <c r="G19" s="64"/>
      <c r="H19" s="177">
        <f t="shared" si="0"/>
        <v>17831.46</v>
      </c>
      <c r="I19" s="129">
        <f>SUM(H19:H21)</f>
        <v>19931.46</v>
      </c>
      <c r="J19" s="14"/>
      <c r="K19" s="23"/>
    </row>
    <row r="20" spans="1:16" ht="35.25" customHeight="1">
      <c r="A20" s="107"/>
      <c r="B20" s="111"/>
      <c r="C20" s="45" t="s">
        <v>51</v>
      </c>
      <c r="D20" s="81">
        <v>60016</v>
      </c>
      <c r="E20" s="61"/>
      <c r="F20" s="53"/>
      <c r="G20" s="62">
        <v>500</v>
      </c>
      <c r="H20" s="181">
        <v>500</v>
      </c>
      <c r="I20" s="133"/>
      <c r="J20" s="14"/>
      <c r="K20" s="88"/>
    </row>
    <row r="21" spans="1:16" ht="21" customHeight="1" thickBot="1">
      <c r="A21" s="108"/>
      <c r="B21" s="110"/>
      <c r="C21" s="36" t="s">
        <v>50</v>
      </c>
      <c r="D21" s="77">
        <v>75023</v>
      </c>
      <c r="E21" s="57"/>
      <c r="F21" s="49">
        <v>1600</v>
      </c>
      <c r="G21" s="55"/>
      <c r="H21" s="178">
        <f t="shared" si="0"/>
        <v>1600</v>
      </c>
      <c r="I21" s="130"/>
      <c r="J21" s="14"/>
      <c r="K21" s="23"/>
    </row>
    <row r="22" spans="1:16" ht="23.25">
      <c r="A22" s="106">
        <v>5</v>
      </c>
      <c r="B22" s="116" t="s">
        <v>28</v>
      </c>
      <c r="C22" s="40" t="s">
        <v>52</v>
      </c>
      <c r="D22" s="76">
        <v>92695</v>
      </c>
      <c r="E22" s="63"/>
      <c r="F22" s="51"/>
      <c r="G22" s="64">
        <v>2000</v>
      </c>
      <c r="H22" s="178">
        <f t="shared" si="0"/>
        <v>2000</v>
      </c>
      <c r="I22" s="129">
        <f>SUM(H22:H24)</f>
        <v>31646.06</v>
      </c>
      <c r="J22" s="14"/>
      <c r="K22" s="23"/>
      <c r="M22" s="29"/>
      <c r="N22" s="30"/>
      <c r="O22" s="31"/>
      <c r="P22" s="33"/>
    </row>
    <row r="23" spans="1:16" ht="25.5">
      <c r="A23" s="108"/>
      <c r="B23" s="117"/>
      <c r="C23" s="41" t="s">
        <v>53</v>
      </c>
      <c r="D23" s="77">
        <v>90015</v>
      </c>
      <c r="E23" s="57">
        <v>12000</v>
      </c>
      <c r="F23" s="49"/>
      <c r="G23" s="55"/>
      <c r="H23" s="178">
        <v>12000</v>
      </c>
      <c r="I23" s="130"/>
      <c r="J23" s="14"/>
      <c r="K23" s="88"/>
      <c r="M23" s="29"/>
      <c r="N23" s="30"/>
      <c r="O23" s="31"/>
      <c r="P23" s="33"/>
    </row>
    <row r="24" spans="1:16" ht="24" thickBot="1">
      <c r="A24" s="108"/>
      <c r="B24" s="117"/>
      <c r="C24" s="41" t="s">
        <v>80</v>
      </c>
      <c r="D24" s="77">
        <v>60016</v>
      </c>
      <c r="E24" s="57"/>
      <c r="F24" s="49"/>
      <c r="G24" s="55">
        <v>17646.060000000001</v>
      </c>
      <c r="H24" s="178">
        <f t="shared" si="0"/>
        <v>17646.060000000001</v>
      </c>
      <c r="I24" s="130"/>
      <c r="J24" s="14"/>
      <c r="K24" s="23"/>
      <c r="M24" s="29"/>
      <c r="N24" s="30"/>
      <c r="O24" s="31"/>
      <c r="P24" s="33"/>
    </row>
    <row r="25" spans="1:16" ht="23.1" customHeight="1">
      <c r="A25" s="107">
        <v>6</v>
      </c>
      <c r="B25" s="111" t="s">
        <v>38</v>
      </c>
      <c r="C25" s="38" t="s">
        <v>7</v>
      </c>
      <c r="D25" s="76">
        <v>75023</v>
      </c>
      <c r="E25" s="63"/>
      <c r="F25" s="51">
        <v>3000</v>
      </c>
      <c r="G25" s="64"/>
      <c r="H25" s="177">
        <f>SUM(E25:G25)</f>
        <v>3000</v>
      </c>
      <c r="I25" s="133">
        <f>SUM(H25:H30)</f>
        <v>40085.01</v>
      </c>
      <c r="J25" s="14"/>
      <c r="K25" s="69"/>
    </row>
    <row r="26" spans="1:16" ht="25.5" customHeight="1">
      <c r="A26" s="108"/>
      <c r="B26" s="110"/>
      <c r="C26" s="36" t="s">
        <v>54</v>
      </c>
      <c r="D26" s="77">
        <v>75412</v>
      </c>
      <c r="E26" s="57">
        <v>2000</v>
      </c>
      <c r="F26" s="49"/>
      <c r="G26" s="55"/>
      <c r="H26" s="178">
        <f t="shared" ref="H26" si="1">SUM(E26:G26)</f>
        <v>2000</v>
      </c>
      <c r="I26" s="130"/>
      <c r="J26" s="14"/>
      <c r="K26" s="39"/>
    </row>
    <row r="27" spans="1:16" ht="25.5" customHeight="1">
      <c r="A27" s="108"/>
      <c r="B27" s="110"/>
      <c r="C27" s="36" t="s">
        <v>37</v>
      </c>
      <c r="D27" s="103">
        <v>92695</v>
      </c>
      <c r="E27" s="57">
        <v>15085.01</v>
      </c>
      <c r="F27" s="49"/>
      <c r="G27" s="55"/>
      <c r="H27" s="178">
        <f>SUM(E27:G27)</f>
        <v>15085.01</v>
      </c>
      <c r="I27" s="130"/>
      <c r="J27" s="14"/>
      <c r="K27" s="69"/>
    </row>
    <row r="28" spans="1:16" ht="25.5" customHeight="1">
      <c r="A28" s="114"/>
      <c r="B28" s="112"/>
      <c r="C28" s="70" t="s">
        <v>82</v>
      </c>
      <c r="D28" s="79">
        <v>92195</v>
      </c>
      <c r="E28" s="71"/>
      <c r="F28" s="72"/>
      <c r="G28" s="73">
        <v>3000</v>
      </c>
      <c r="H28" s="179">
        <f>SUM(E28:G28)</f>
        <v>3000</v>
      </c>
      <c r="I28" s="131"/>
      <c r="J28" s="14"/>
      <c r="K28" s="88"/>
    </row>
    <row r="29" spans="1:16" ht="25.5" customHeight="1">
      <c r="A29" s="114"/>
      <c r="B29" s="112"/>
      <c r="C29" s="70" t="s">
        <v>81</v>
      </c>
      <c r="D29" s="79">
        <v>92109</v>
      </c>
      <c r="E29" s="71"/>
      <c r="F29" s="72"/>
      <c r="G29" s="73">
        <v>6500</v>
      </c>
      <c r="H29" s="179">
        <f>SUM(E29:G29)</f>
        <v>6500</v>
      </c>
      <c r="I29" s="131"/>
      <c r="J29" s="14"/>
      <c r="K29" s="88"/>
    </row>
    <row r="30" spans="1:16" ht="26.25" customHeight="1" thickBot="1">
      <c r="A30" s="115"/>
      <c r="B30" s="113"/>
      <c r="C30" s="37" t="s">
        <v>6</v>
      </c>
      <c r="D30" s="78">
        <v>60016</v>
      </c>
      <c r="E30" s="65">
        <v>10500</v>
      </c>
      <c r="F30" s="50"/>
      <c r="G30" s="66"/>
      <c r="H30" s="180">
        <f t="shared" si="0"/>
        <v>10500</v>
      </c>
      <c r="I30" s="132"/>
      <c r="J30" s="14"/>
      <c r="K30" s="23"/>
    </row>
    <row r="31" spans="1:16" ht="23.25">
      <c r="A31" s="106">
        <v>7</v>
      </c>
      <c r="B31" s="109" t="s">
        <v>27</v>
      </c>
      <c r="C31" s="38" t="s">
        <v>55</v>
      </c>
      <c r="D31" s="76">
        <v>90015</v>
      </c>
      <c r="E31" s="63">
        <v>9000</v>
      </c>
      <c r="F31" s="51"/>
      <c r="G31" s="64"/>
      <c r="H31" s="177">
        <f>SUM(E31:G31)</f>
        <v>9000</v>
      </c>
      <c r="I31" s="129">
        <f>SUM(H31:H33)</f>
        <v>15545.43</v>
      </c>
      <c r="J31" s="14"/>
      <c r="K31" s="23"/>
      <c r="M31" s="29"/>
      <c r="N31" s="30"/>
      <c r="O31" s="31"/>
      <c r="P31" s="33"/>
    </row>
    <row r="32" spans="1:16" ht="36" customHeight="1">
      <c r="A32" s="121"/>
      <c r="B32" s="145"/>
      <c r="C32" s="89" t="s">
        <v>83</v>
      </c>
      <c r="D32" s="90">
        <v>92105</v>
      </c>
      <c r="E32" s="91"/>
      <c r="F32" s="92"/>
      <c r="G32" s="93">
        <v>1000</v>
      </c>
      <c r="H32" s="182">
        <v>1000</v>
      </c>
      <c r="I32" s="139"/>
      <c r="J32" s="14"/>
      <c r="K32" s="88"/>
      <c r="M32" s="29"/>
      <c r="N32" s="30"/>
      <c r="O32" s="31"/>
      <c r="P32" s="33"/>
    </row>
    <row r="33" spans="1:16" ht="39" thickBot="1">
      <c r="A33" s="115"/>
      <c r="B33" s="113"/>
      <c r="C33" s="37" t="s">
        <v>84</v>
      </c>
      <c r="D33" s="78">
        <v>90003</v>
      </c>
      <c r="E33" s="65"/>
      <c r="F33" s="50"/>
      <c r="G33" s="66">
        <v>5545.43</v>
      </c>
      <c r="H33" s="180">
        <f t="shared" si="0"/>
        <v>5545.43</v>
      </c>
      <c r="I33" s="132"/>
      <c r="J33" s="14"/>
      <c r="K33" s="23"/>
      <c r="M33" s="29"/>
      <c r="N33" s="30"/>
      <c r="O33" s="31"/>
      <c r="P33" s="33"/>
    </row>
    <row r="34" spans="1:16" ht="27.75" customHeight="1">
      <c r="A34" s="85">
        <v>8</v>
      </c>
      <c r="B34" s="86" t="s">
        <v>26</v>
      </c>
      <c r="C34" s="38" t="s">
        <v>56</v>
      </c>
      <c r="D34" s="76">
        <v>92695</v>
      </c>
      <c r="E34" s="64">
        <v>14435.04</v>
      </c>
      <c r="F34" s="51"/>
      <c r="G34" s="64"/>
      <c r="H34" s="177">
        <f t="shared" si="0"/>
        <v>14435.04</v>
      </c>
      <c r="I34" s="87">
        <f>SUM(H34:H34)</f>
        <v>14435.04</v>
      </c>
      <c r="J34" s="14"/>
      <c r="K34" s="23"/>
    </row>
    <row r="35" spans="1:16" ht="27.75" customHeight="1">
      <c r="A35" s="108">
        <v>9</v>
      </c>
      <c r="B35" s="110" t="s">
        <v>58</v>
      </c>
      <c r="C35" s="36" t="s">
        <v>85</v>
      </c>
      <c r="D35" s="77">
        <v>90004</v>
      </c>
      <c r="E35" s="57"/>
      <c r="F35" s="49"/>
      <c r="G35" s="55">
        <v>200</v>
      </c>
      <c r="H35" s="178">
        <f t="shared" si="0"/>
        <v>200</v>
      </c>
      <c r="I35" s="130">
        <f>SUM(H35:H39)</f>
        <v>30535.66</v>
      </c>
      <c r="J35" s="14"/>
      <c r="K35" s="23"/>
    </row>
    <row r="36" spans="1:16" ht="27.75" customHeight="1">
      <c r="A36" s="108"/>
      <c r="B36" s="110"/>
      <c r="C36" s="36" t="s">
        <v>85</v>
      </c>
      <c r="D36" s="77">
        <v>75023</v>
      </c>
      <c r="E36" s="57"/>
      <c r="F36" s="49">
        <v>6000</v>
      </c>
      <c r="G36" s="55"/>
      <c r="H36" s="178">
        <f t="shared" si="0"/>
        <v>6000</v>
      </c>
      <c r="I36" s="130"/>
      <c r="J36" s="14"/>
      <c r="K36" s="97"/>
    </row>
    <row r="37" spans="1:16" ht="27.75" customHeight="1">
      <c r="A37" s="108"/>
      <c r="B37" s="110"/>
      <c r="C37" s="36" t="s">
        <v>86</v>
      </c>
      <c r="D37" s="77">
        <v>90015</v>
      </c>
      <c r="E37" s="57">
        <v>12000</v>
      </c>
      <c r="F37" s="49"/>
      <c r="G37" s="55"/>
      <c r="H37" s="178">
        <v>12000</v>
      </c>
      <c r="I37" s="130"/>
      <c r="J37" s="14"/>
      <c r="K37" s="96"/>
    </row>
    <row r="38" spans="1:16" ht="24.6" customHeight="1">
      <c r="A38" s="108"/>
      <c r="B38" s="110"/>
      <c r="C38" s="36" t="s">
        <v>10</v>
      </c>
      <c r="D38" s="77">
        <v>92105</v>
      </c>
      <c r="E38" s="57"/>
      <c r="F38" s="49"/>
      <c r="G38" s="55">
        <v>4335.66</v>
      </c>
      <c r="H38" s="178">
        <f t="shared" si="0"/>
        <v>4335.66</v>
      </c>
      <c r="I38" s="130"/>
      <c r="J38" s="14"/>
      <c r="K38" s="23"/>
    </row>
    <row r="39" spans="1:16" ht="24.6" customHeight="1" thickBot="1">
      <c r="A39" s="115"/>
      <c r="B39" s="113"/>
      <c r="C39" s="37" t="s">
        <v>57</v>
      </c>
      <c r="D39" s="78">
        <v>75412</v>
      </c>
      <c r="E39" s="65"/>
      <c r="F39" s="50"/>
      <c r="G39" s="66">
        <v>8000</v>
      </c>
      <c r="H39" s="180">
        <f t="shared" si="0"/>
        <v>8000</v>
      </c>
      <c r="I39" s="132"/>
      <c r="J39" s="14"/>
      <c r="K39" s="23"/>
    </row>
    <row r="40" spans="1:16" ht="30.75" customHeight="1">
      <c r="A40" s="106">
        <v>10</v>
      </c>
      <c r="B40" s="116" t="s">
        <v>25</v>
      </c>
      <c r="C40" s="40" t="s">
        <v>54</v>
      </c>
      <c r="D40" s="76">
        <v>75412</v>
      </c>
      <c r="E40" s="63">
        <v>4000</v>
      </c>
      <c r="F40" s="51"/>
      <c r="G40" s="64"/>
      <c r="H40" s="177">
        <f t="shared" si="0"/>
        <v>4000</v>
      </c>
      <c r="I40" s="129">
        <f>SUM(H40,H41:H42:H42,H43)</f>
        <v>34477.550000000003</v>
      </c>
      <c r="J40" s="14"/>
      <c r="K40" s="23"/>
      <c r="M40" s="29"/>
      <c r="N40" s="30"/>
      <c r="O40" s="31"/>
      <c r="P40" s="33"/>
    </row>
    <row r="41" spans="1:16" ht="29.25" customHeight="1">
      <c r="A41" s="108"/>
      <c r="B41" s="117"/>
      <c r="C41" s="41" t="s">
        <v>39</v>
      </c>
      <c r="D41" s="77">
        <v>92695</v>
      </c>
      <c r="E41" s="57">
        <v>18477.55</v>
      </c>
      <c r="F41" s="49"/>
      <c r="G41" s="55"/>
      <c r="H41" s="178">
        <f t="shared" si="0"/>
        <v>18477.55</v>
      </c>
      <c r="I41" s="130"/>
      <c r="J41" s="14"/>
      <c r="K41" s="23"/>
      <c r="M41" s="29"/>
      <c r="N41" s="30"/>
      <c r="O41" s="31"/>
      <c r="P41" s="33"/>
    </row>
    <row r="42" spans="1:16" ht="29.25" customHeight="1" thickBot="1">
      <c r="A42" s="114"/>
      <c r="B42" s="118"/>
      <c r="C42" s="42" t="s">
        <v>9</v>
      </c>
      <c r="D42" s="79">
        <v>75023</v>
      </c>
      <c r="E42" s="71"/>
      <c r="F42" s="50">
        <v>2400</v>
      </c>
      <c r="G42" s="73"/>
      <c r="H42" s="180">
        <f t="shared" si="0"/>
        <v>2400</v>
      </c>
      <c r="I42" s="131"/>
      <c r="J42" s="14"/>
      <c r="K42" s="97"/>
      <c r="M42" s="29"/>
      <c r="N42" s="30"/>
      <c r="O42" s="31"/>
      <c r="P42" s="33"/>
    </row>
    <row r="43" spans="1:16" ht="32.25" customHeight="1" thickBot="1">
      <c r="A43" s="115"/>
      <c r="B43" s="119"/>
      <c r="C43" s="42" t="s">
        <v>9</v>
      </c>
      <c r="D43" s="78">
        <v>90003</v>
      </c>
      <c r="E43" s="65"/>
      <c r="F43" s="50"/>
      <c r="G43" s="66">
        <v>9600</v>
      </c>
      <c r="H43" s="180">
        <f t="shared" si="0"/>
        <v>9600</v>
      </c>
      <c r="I43" s="132"/>
      <c r="J43" s="14"/>
      <c r="K43" s="23"/>
      <c r="M43" s="29"/>
      <c r="N43" s="30"/>
      <c r="O43" s="31"/>
      <c r="P43" s="33"/>
    </row>
    <row r="44" spans="1:16" ht="24.6" customHeight="1">
      <c r="A44" s="106">
        <v>11</v>
      </c>
      <c r="B44" s="109" t="s">
        <v>24</v>
      </c>
      <c r="C44" s="38" t="s">
        <v>59</v>
      </c>
      <c r="D44" s="76">
        <v>60016</v>
      </c>
      <c r="E44" s="63"/>
      <c r="F44" s="82"/>
      <c r="G44" s="64">
        <v>5435.69</v>
      </c>
      <c r="H44" s="177">
        <f t="shared" si="0"/>
        <v>5435.69</v>
      </c>
      <c r="I44" s="129">
        <f>SUM(H44:H46)</f>
        <v>13435.689999999999</v>
      </c>
      <c r="J44" s="14"/>
      <c r="K44" s="23"/>
    </row>
    <row r="45" spans="1:16" ht="24.6" customHeight="1">
      <c r="A45" s="108"/>
      <c r="B45" s="110"/>
      <c r="C45" s="36" t="s">
        <v>60</v>
      </c>
      <c r="D45" s="77">
        <v>92695</v>
      </c>
      <c r="E45" s="57"/>
      <c r="F45" s="49"/>
      <c r="G45" s="55">
        <v>5000</v>
      </c>
      <c r="H45" s="178">
        <f t="shared" si="0"/>
        <v>5000</v>
      </c>
      <c r="I45" s="130"/>
      <c r="J45" s="14"/>
      <c r="K45" s="28"/>
    </row>
    <row r="46" spans="1:16" ht="24.6" customHeight="1" thickBot="1">
      <c r="A46" s="115"/>
      <c r="B46" s="113"/>
      <c r="C46" s="37" t="s">
        <v>3</v>
      </c>
      <c r="D46" s="78">
        <v>90004</v>
      </c>
      <c r="E46" s="65"/>
      <c r="F46" s="50">
        <v>3000</v>
      </c>
      <c r="G46" s="66"/>
      <c r="H46" s="180">
        <f t="shared" si="0"/>
        <v>3000</v>
      </c>
      <c r="I46" s="132"/>
      <c r="J46" s="14"/>
      <c r="K46" s="23"/>
    </row>
    <row r="47" spans="1:16" ht="33.75" customHeight="1" thickBot="1">
      <c r="A47" s="106">
        <v>12</v>
      </c>
      <c r="B47" s="109" t="s">
        <v>23</v>
      </c>
      <c r="C47" s="38" t="s">
        <v>40</v>
      </c>
      <c r="D47" s="76">
        <v>90003</v>
      </c>
      <c r="E47" s="63"/>
      <c r="F47" s="51"/>
      <c r="G47" s="64">
        <v>1000</v>
      </c>
      <c r="H47" s="177">
        <f t="shared" si="0"/>
        <v>1000</v>
      </c>
      <c r="I47" s="129">
        <f>SUM(H47,H48:H49)</f>
        <v>16988.940000000002</v>
      </c>
      <c r="J47" s="14"/>
      <c r="K47" s="23"/>
      <c r="M47" s="29"/>
      <c r="N47" s="30"/>
      <c r="O47" s="31"/>
      <c r="P47" s="33"/>
    </row>
    <row r="48" spans="1:16" ht="33.75" customHeight="1">
      <c r="A48" s="121"/>
      <c r="B48" s="145"/>
      <c r="C48" s="38" t="s">
        <v>40</v>
      </c>
      <c r="D48" s="90">
        <v>75023</v>
      </c>
      <c r="E48" s="91"/>
      <c r="F48" s="92">
        <v>3000</v>
      </c>
      <c r="G48" s="93"/>
      <c r="H48" s="177">
        <f t="shared" si="0"/>
        <v>3000</v>
      </c>
      <c r="I48" s="139"/>
      <c r="J48" s="14"/>
      <c r="K48" s="102"/>
      <c r="M48" s="29"/>
      <c r="N48" s="30"/>
      <c r="O48" s="31"/>
      <c r="P48" s="33"/>
    </row>
    <row r="49" spans="1:16" ht="30.75" customHeight="1" thickBot="1">
      <c r="A49" s="115"/>
      <c r="B49" s="113"/>
      <c r="C49" s="37" t="s">
        <v>61</v>
      </c>
      <c r="D49" s="78">
        <v>92695</v>
      </c>
      <c r="E49" s="65">
        <v>12988.94</v>
      </c>
      <c r="F49" s="50"/>
      <c r="G49" s="66"/>
      <c r="H49" s="180">
        <f t="shared" si="0"/>
        <v>12988.94</v>
      </c>
      <c r="I49" s="132"/>
      <c r="J49" s="14"/>
      <c r="K49" s="23"/>
      <c r="M49" s="29"/>
      <c r="N49" s="30"/>
      <c r="O49" s="31"/>
      <c r="P49" s="33"/>
    </row>
    <row r="50" spans="1:16" ht="30.75" customHeight="1">
      <c r="A50" s="120">
        <v>13</v>
      </c>
      <c r="B50" s="146" t="s">
        <v>22</v>
      </c>
      <c r="C50" s="89" t="s">
        <v>7</v>
      </c>
      <c r="D50" s="90">
        <v>90004</v>
      </c>
      <c r="E50" s="91"/>
      <c r="F50" s="92"/>
      <c r="G50" s="93">
        <v>1500</v>
      </c>
      <c r="H50" s="182">
        <v>1500</v>
      </c>
      <c r="I50" s="149">
        <f>SUM(H50:H53)</f>
        <v>14823.68</v>
      </c>
      <c r="J50" s="14"/>
      <c r="K50" s="96"/>
      <c r="M50" s="29"/>
      <c r="N50" s="30"/>
      <c r="O50" s="31"/>
      <c r="P50" s="33"/>
    </row>
    <row r="51" spans="1:16" ht="30.75" customHeight="1" thickBot="1">
      <c r="A51" s="121"/>
      <c r="B51" s="147"/>
      <c r="C51" s="89" t="s">
        <v>7</v>
      </c>
      <c r="D51" s="90">
        <v>75023</v>
      </c>
      <c r="E51" s="91"/>
      <c r="F51" s="92">
        <v>3500</v>
      </c>
      <c r="G51" s="93"/>
      <c r="H51" s="182">
        <v>3500</v>
      </c>
      <c r="I51" s="139"/>
      <c r="J51" s="14"/>
      <c r="K51" s="98"/>
      <c r="M51" s="29"/>
      <c r="N51" s="30"/>
      <c r="O51" s="31"/>
      <c r="P51" s="33"/>
    </row>
    <row r="52" spans="1:16" ht="43.5" customHeight="1" thickBot="1">
      <c r="A52" s="121"/>
      <c r="B52" s="147"/>
      <c r="C52" s="40" t="s">
        <v>87</v>
      </c>
      <c r="D52" s="90">
        <v>75023</v>
      </c>
      <c r="E52" s="91"/>
      <c r="F52" s="51">
        <v>3000</v>
      </c>
      <c r="G52" s="93"/>
      <c r="H52" s="182">
        <v>3000</v>
      </c>
      <c r="I52" s="139"/>
      <c r="J52" s="14"/>
      <c r="K52" s="104"/>
      <c r="M52" s="29"/>
      <c r="N52" s="30"/>
      <c r="O52" s="31"/>
      <c r="P52" s="33"/>
    </row>
    <row r="53" spans="1:16" ht="44.25" customHeight="1" thickBot="1">
      <c r="A53" s="122"/>
      <c r="B53" s="148"/>
      <c r="C53" s="40" t="s">
        <v>87</v>
      </c>
      <c r="D53" s="76">
        <v>92109</v>
      </c>
      <c r="E53" s="63"/>
      <c r="F53" s="51"/>
      <c r="G53" s="64">
        <v>6823.68</v>
      </c>
      <c r="H53" s="177">
        <f>SUM(E53:G53)</f>
        <v>6823.68</v>
      </c>
      <c r="I53" s="150"/>
      <c r="J53" s="14"/>
      <c r="K53" s="23"/>
      <c r="M53" s="29"/>
      <c r="N53" s="30"/>
      <c r="O53" s="31"/>
      <c r="P53" s="33"/>
    </row>
    <row r="54" spans="1:16" ht="30" customHeight="1">
      <c r="A54" s="106">
        <v>14</v>
      </c>
      <c r="B54" s="109" t="s">
        <v>21</v>
      </c>
      <c r="C54" s="38" t="s">
        <v>62</v>
      </c>
      <c r="D54" s="76">
        <v>92695</v>
      </c>
      <c r="E54" s="63"/>
      <c r="F54" s="51"/>
      <c r="G54" s="64">
        <v>9265.23</v>
      </c>
      <c r="H54" s="177">
        <f t="shared" si="0"/>
        <v>9265.23</v>
      </c>
      <c r="I54" s="129">
        <f>SUM(H54:H55)</f>
        <v>19265.23</v>
      </c>
      <c r="J54" s="19"/>
      <c r="K54" s="23"/>
    </row>
    <row r="55" spans="1:16" ht="29.25" customHeight="1" thickBot="1">
      <c r="A55" s="115"/>
      <c r="B55" s="113"/>
      <c r="C55" s="37" t="s">
        <v>63</v>
      </c>
      <c r="D55" s="78">
        <v>90015</v>
      </c>
      <c r="E55" s="65">
        <v>10000</v>
      </c>
      <c r="F55" s="50"/>
      <c r="G55" s="66"/>
      <c r="H55" s="180">
        <f t="shared" si="0"/>
        <v>10000</v>
      </c>
      <c r="I55" s="132"/>
      <c r="J55" s="14"/>
      <c r="K55" s="23"/>
    </row>
    <row r="56" spans="1:16" ht="29.25" customHeight="1" thickBot="1">
      <c r="A56" s="106">
        <v>15</v>
      </c>
      <c r="B56" s="109" t="s">
        <v>20</v>
      </c>
      <c r="C56" s="38" t="s">
        <v>34</v>
      </c>
      <c r="D56" s="76">
        <v>90004</v>
      </c>
      <c r="E56" s="63"/>
      <c r="F56" s="51"/>
      <c r="G56" s="64">
        <v>500</v>
      </c>
      <c r="H56" s="177">
        <f t="shared" si="0"/>
        <v>500</v>
      </c>
      <c r="I56" s="129">
        <f>SUM(H56:H59)</f>
        <v>13213.62</v>
      </c>
      <c r="J56" s="14"/>
      <c r="K56" s="23"/>
      <c r="M56" s="14"/>
      <c r="N56" s="14"/>
      <c r="O56" s="14"/>
      <c r="P56" s="14"/>
    </row>
    <row r="57" spans="1:16" ht="29.25" customHeight="1">
      <c r="A57" s="107"/>
      <c r="B57" s="111"/>
      <c r="C57" s="38" t="s">
        <v>34</v>
      </c>
      <c r="D57" s="81">
        <v>75023</v>
      </c>
      <c r="E57" s="61"/>
      <c r="F57" s="53">
        <v>2500</v>
      </c>
      <c r="G57" s="62"/>
      <c r="H57" s="177">
        <f t="shared" si="0"/>
        <v>2500</v>
      </c>
      <c r="I57" s="133"/>
      <c r="J57" s="14"/>
      <c r="K57" s="97"/>
      <c r="M57" s="14"/>
      <c r="N57" s="14"/>
      <c r="O57" s="14"/>
      <c r="P57" s="14"/>
    </row>
    <row r="58" spans="1:16" ht="21.75" customHeight="1">
      <c r="A58" s="108"/>
      <c r="B58" s="110"/>
      <c r="C58" s="36" t="s">
        <v>65</v>
      </c>
      <c r="D58" s="77">
        <v>92695</v>
      </c>
      <c r="E58" s="57"/>
      <c r="F58" s="49"/>
      <c r="G58" s="55">
        <v>500</v>
      </c>
      <c r="H58" s="178">
        <f t="shared" si="0"/>
        <v>500</v>
      </c>
      <c r="I58" s="130"/>
      <c r="J58" s="14"/>
      <c r="K58" s="23"/>
      <c r="M58" s="14"/>
      <c r="N58" s="14"/>
      <c r="O58" s="14"/>
      <c r="P58" s="14"/>
    </row>
    <row r="59" spans="1:16" ht="41.25" customHeight="1" thickBot="1">
      <c r="A59" s="115"/>
      <c r="B59" s="113"/>
      <c r="C59" s="37" t="s">
        <v>64</v>
      </c>
      <c r="D59" s="78">
        <v>92695</v>
      </c>
      <c r="E59" s="65"/>
      <c r="F59" s="50"/>
      <c r="G59" s="66">
        <v>9713.6200000000008</v>
      </c>
      <c r="H59" s="180">
        <f t="shared" si="0"/>
        <v>9713.6200000000008</v>
      </c>
      <c r="I59" s="132"/>
      <c r="J59" s="14"/>
      <c r="K59" s="23"/>
      <c r="M59" s="14"/>
      <c r="N59" s="14"/>
      <c r="O59" s="14"/>
      <c r="P59" s="14"/>
    </row>
    <row r="60" spans="1:16" ht="24.6" customHeight="1" thickBot="1">
      <c r="A60" s="106">
        <v>16</v>
      </c>
      <c r="B60" s="109" t="s">
        <v>19</v>
      </c>
      <c r="C60" s="38" t="s">
        <v>3</v>
      </c>
      <c r="D60" s="76">
        <v>90004</v>
      </c>
      <c r="E60" s="63"/>
      <c r="F60" s="51"/>
      <c r="G60" s="64">
        <v>1500</v>
      </c>
      <c r="H60" s="177">
        <f t="shared" si="0"/>
        <v>1500</v>
      </c>
      <c r="I60" s="129">
        <f>SUM(H60:H65)</f>
        <v>55519.4</v>
      </c>
      <c r="J60" s="14"/>
      <c r="K60" s="23"/>
      <c r="M60" s="14"/>
      <c r="N60" s="14"/>
      <c r="O60" s="14"/>
      <c r="P60" s="14"/>
    </row>
    <row r="61" spans="1:16" ht="24.6" customHeight="1">
      <c r="A61" s="107"/>
      <c r="B61" s="111"/>
      <c r="C61" s="38" t="s">
        <v>3</v>
      </c>
      <c r="D61" s="81">
        <v>75023</v>
      </c>
      <c r="E61" s="61"/>
      <c r="F61" s="53">
        <v>6000</v>
      </c>
      <c r="G61" s="62"/>
      <c r="H61" s="177">
        <f t="shared" si="0"/>
        <v>6000</v>
      </c>
      <c r="I61" s="133"/>
      <c r="J61" s="14"/>
      <c r="K61" s="97"/>
      <c r="M61" s="14"/>
      <c r="N61" s="14"/>
      <c r="O61" s="14"/>
      <c r="P61" s="14"/>
    </row>
    <row r="62" spans="1:16" ht="24.6" customHeight="1">
      <c r="A62" s="107"/>
      <c r="B62" s="111"/>
      <c r="C62" s="45" t="s">
        <v>6</v>
      </c>
      <c r="D62" s="81">
        <v>60016</v>
      </c>
      <c r="E62" s="61">
        <v>25000</v>
      </c>
      <c r="F62" s="53"/>
      <c r="G62" s="62"/>
      <c r="H62" s="181">
        <f>SUM(E62:G62)</f>
        <v>25000</v>
      </c>
      <c r="I62" s="133"/>
      <c r="J62" s="14"/>
      <c r="K62" s="74"/>
      <c r="M62" s="14"/>
      <c r="N62" s="14"/>
      <c r="O62" s="14"/>
      <c r="P62" s="14"/>
    </row>
    <row r="63" spans="1:16" ht="21.75" customHeight="1">
      <c r="A63" s="108"/>
      <c r="B63" s="110"/>
      <c r="C63" s="36" t="s">
        <v>55</v>
      </c>
      <c r="D63" s="77">
        <v>90015</v>
      </c>
      <c r="E63" s="57">
        <v>10800</v>
      </c>
      <c r="F63" s="49"/>
      <c r="G63" s="55"/>
      <c r="H63" s="178">
        <f t="shared" si="0"/>
        <v>10800</v>
      </c>
      <c r="I63" s="130"/>
      <c r="J63" s="14"/>
      <c r="K63" s="23"/>
      <c r="M63" s="14"/>
      <c r="N63" s="14"/>
      <c r="O63" s="14"/>
      <c r="P63" s="14"/>
    </row>
    <row r="64" spans="1:16" ht="24.6" customHeight="1">
      <c r="A64" s="108"/>
      <c r="B64" s="110"/>
      <c r="C64" s="36" t="s">
        <v>41</v>
      </c>
      <c r="D64" s="77">
        <v>90003</v>
      </c>
      <c r="E64" s="57"/>
      <c r="F64" s="49"/>
      <c r="G64" s="55">
        <v>10219.4</v>
      </c>
      <c r="H64" s="178">
        <f t="shared" si="0"/>
        <v>10219.4</v>
      </c>
      <c r="I64" s="130"/>
      <c r="J64" s="14"/>
      <c r="K64" s="23"/>
      <c r="M64" s="14"/>
      <c r="N64" s="14"/>
      <c r="O64" s="14"/>
      <c r="P64" s="14"/>
    </row>
    <row r="65" spans="1:16" ht="36.75" customHeight="1" thickBot="1">
      <c r="A65" s="115"/>
      <c r="B65" s="113"/>
      <c r="C65" s="37" t="s">
        <v>54</v>
      </c>
      <c r="D65" s="78">
        <v>75412</v>
      </c>
      <c r="E65" s="65">
        <v>2000</v>
      </c>
      <c r="F65" s="50"/>
      <c r="G65" s="66"/>
      <c r="H65" s="180">
        <f t="shared" si="0"/>
        <v>2000</v>
      </c>
      <c r="I65" s="132"/>
      <c r="J65" s="14"/>
      <c r="K65" s="23"/>
      <c r="M65" s="14"/>
      <c r="N65" s="14"/>
      <c r="O65" s="14"/>
      <c r="P65" s="14"/>
    </row>
    <row r="66" spans="1:16" ht="30" customHeight="1" thickBot="1">
      <c r="A66" s="106">
        <v>17</v>
      </c>
      <c r="B66" s="109" t="s">
        <v>18</v>
      </c>
      <c r="C66" s="38" t="s">
        <v>89</v>
      </c>
      <c r="D66" s="76">
        <v>90003</v>
      </c>
      <c r="E66" s="63"/>
      <c r="F66" s="51"/>
      <c r="G66" s="64">
        <v>12921.38</v>
      </c>
      <c r="H66" s="177">
        <f t="shared" si="0"/>
        <v>12921.38</v>
      </c>
      <c r="I66" s="129">
        <f>H66+H67+H68+H69+H70+H71</f>
        <v>35421.379999999997</v>
      </c>
      <c r="J66" s="14"/>
      <c r="K66" s="23"/>
    </row>
    <row r="67" spans="1:16" ht="30" customHeight="1">
      <c r="A67" s="107"/>
      <c r="B67" s="111"/>
      <c r="C67" s="38" t="s">
        <v>89</v>
      </c>
      <c r="D67" s="81">
        <v>75023</v>
      </c>
      <c r="E67" s="61"/>
      <c r="F67" s="53">
        <v>2000</v>
      </c>
      <c r="G67" s="62"/>
      <c r="H67" s="177">
        <f t="shared" si="0"/>
        <v>2000</v>
      </c>
      <c r="I67" s="133"/>
      <c r="J67" s="14"/>
      <c r="K67" s="97"/>
    </row>
    <row r="68" spans="1:16" ht="26.25" customHeight="1">
      <c r="A68" s="108"/>
      <c r="B68" s="110"/>
      <c r="C68" s="36" t="s">
        <v>90</v>
      </c>
      <c r="D68" s="77">
        <v>92109</v>
      </c>
      <c r="E68" s="57"/>
      <c r="F68" s="49"/>
      <c r="G68" s="55">
        <v>500</v>
      </c>
      <c r="H68" s="178">
        <f t="shared" si="0"/>
        <v>500</v>
      </c>
      <c r="I68" s="130"/>
      <c r="J68" s="14"/>
      <c r="K68" s="23"/>
    </row>
    <row r="69" spans="1:16" ht="24.75" customHeight="1">
      <c r="A69" s="108"/>
      <c r="B69" s="110"/>
      <c r="C69" s="36" t="s">
        <v>67</v>
      </c>
      <c r="D69" s="77">
        <v>90015</v>
      </c>
      <c r="E69" s="57">
        <v>2000</v>
      </c>
      <c r="F69" s="49"/>
      <c r="G69" s="55"/>
      <c r="H69" s="178">
        <f t="shared" si="0"/>
        <v>2000</v>
      </c>
      <c r="I69" s="130"/>
      <c r="J69" s="14"/>
      <c r="K69" s="23"/>
    </row>
    <row r="70" spans="1:16" ht="27.75" customHeight="1">
      <c r="A70" s="108"/>
      <c r="B70" s="110"/>
      <c r="C70" s="36" t="s">
        <v>66</v>
      </c>
      <c r="D70" s="77">
        <v>92105</v>
      </c>
      <c r="E70" s="57"/>
      <c r="F70" s="49"/>
      <c r="G70" s="55">
        <v>13000</v>
      </c>
      <c r="H70" s="178">
        <f t="shared" si="0"/>
        <v>13000</v>
      </c>
      <c r="I70" s="130"/>
      <c r="J70" s="14"/>
      <c r="K70" s="23"/>
    </row>
    <row r="71" spans="1:16" ht="40.5" customHeight="1" thickBot="1">
      <c r="A71" s="108"/>
      <c r="B71" s="110"/>
      <c r="C71" s="36" t="s">
        <v>68</v>
      </c>
      <c r="D71" s="77">
        <v>92695</v>
      </c>
      <c r="E71" s="57"/>
      <c r="F71" s="49"/>
      <c r="G71" s="55">
        <v>5000</v>
      </c>
      <c r="H71" s="178">
        <f t="shared" si="0"/>
        <v>5000</v>
      </c>
      <c r="I71" s="130"/>
      <c r="J71" s="14"/>
      <c r="K71" s="23"/>
    </row>
    <row r="72" spans="1:16" ht="26.25" thickBot="1">
      <c r="A72" s="75">
        <v>18</v>
      </c>
      <c r="B72" s="95" t="s">
        <v>17</v>
      </c>
      <c r="C72" s="43" t="s">
        <v>69</v>
      </c>
      <c r="D72" s="80">
        <v>90015</v>
      </c>
      <c r="E72" s="67">
        <v>12991.54</v>
      </c>
      <c r="F72" s="52"/>
      <c r="G72" s="68"/>
      <c r="H72" s="183">
        <f t="shared" ref="H72:H81" si="2">SUM(E72:G72)</f>
        <v>12991.54</v>
      </c>
      <c r="I72" s="44">
        <f>SUM(H72)</f>
        <v>12991.54</v>
      </c>
      <c r="J72" s="14"/>
      <c r="K72" s="23"/>
      <c r="M72" s="29"/>
      <c r="N72" s="30"/>
      <c r="O72" s="31"/>
      <c r="P72" s="33"/>
    </row>
    <row r="73" spans="1:16" ht="27.75" customHeight="1" thickBot="1">
      <c r="A73" s="106">
        <v>19</v>
      </c>
      <c r="B73" s="110" t="s">
        <v>16</v>
      </c>
      <c r="C73" s="38" t="s">
        <v>70</v>
      </c>
      <c r="D73" s="76">
        <v>92695</v>
      </c>
      <c r="E73" s="63">
        <v>35000</v>
      </c>
      <c r="F73" s="51"/>
      <c r="G73" s="64"/>
      <c r="H73" s="177">
        <f t="shared" si="2"/>
        <v>35000</v>
      </c>
      <c r="I73" s="129">
        <f>SUM(H73:H75)</f>
        <v>55519.4</v>
      </c>
      <c r="J73" s="14"/>
      <c r="K73" s="23"/>
    </row>
    <row r="74" spans="1:16" ht="27.75" customHeight="1">
      <c r="A74" s="107"/>
      <c r="B74" s="110"/>
      <c r="C74" s="45" t="s">
        <v>50</v>
      </c>
      <c r="D74" s="81">
        <v>75023</v>
      </c>
      <c r="E74" s="61"/>
      <c r="F74" s="53">
        <v>10000</v>
      </c>
      <c r="G74" s="62"/>
      <c r="H74" s="177">
        <f t="shared" si="2"/>
        <v>10000</v>
      </c>
      <c r="I74" s="133"/>
      <c r="J74" s="14"/>
      <c r="K74" s="97"/>
    </row>
    <row r="75" spans="1:16" ht="23.1" customHeight="1">
      <c r="A75" s="107"/>
      <c r="B75" s="110"/>
      <c r="C75" s="45" t="s">
        <v>50</v>
      </c>
      <c r="D75" s="81">
        <v>90004</v>
      </c>
      <c r="E75" s="61"/>
      <c r="F75" s="53"/>
      <c r="G75" s="62">
        <v>10519.4</v>
      </c>
      <c r="H75" s="181">
        <f>SUM(E75:G75)</f>
        <v>10519.4</v>
      </c>
      <c r="I75" s="133"/>
      <c r="J75" s="14"/>
      <c r="K75" s="74"/>
    </row>
    <row r="76" spans="1:16" ht="26.25" customHeight="1">
      <c r="A76" s="137">
        <v>20</v>
      </c>
      <c r="B76" s="110" t="s">
        <v>71</v>
      </c>
      <c r="C76" s="70" t="s">
        <v>91</v>
      </c>
      <c r="D76" s="79">
        <v>92695</v>
      </c>
      <c r="E76" s="71">
        <v>6000</v>
      </c>
      <c r="F76" s="72"/>
      <c r="G76" s="73"/>
      <c r="H76" s="179">
        <f>SUM(E76:G76)</f>
        <v>6000</v>
      </c>
      <c r="I76" s="131">
        <f>SUM(H76+H77+H78+H79)</f>
        <v>12880.5</v>
      </c>
      <c r="J76" s="14"/>
      <c r="K76" s="74"/>
    </row>
    <row r="77" spans="1:16" ht="26.25" customHeight="1">
      <c r="A77" s="137"/>
      <c r="B77" s="110"/>
      <c r="C77" s="70" t="s">
        <v>3</v>
      </c>
      <c r="D77" s="79">
        <v>75023</v>
      </c>
      <c r="E77" s="71"/>
      <c r="F77" s="72">
        <v>2000</v>
      </c>
      <c r="G77" s="73"/>
      <c r="H77" s="179">
        <f>SUM(E77:G77)</f>
        <v>2000</v>
      </c>
      <c r="I77" s="131"/>
      <c r="J77" s="14"/>
      <c r="K77" s="97"/>
    </row>
    <row r="78" spans="1:16" ht="26.25" customHeight="1">
      <c r="A78" s="137"/>
      <c r="B78" s="110"/>
      <c r="C78" s="70" t="s">
        <v>3</v>
      </c>
      <c r="D78" s="79">
        <v>90004</v>
      </c>
      <c r="E78" s="71"/>
      <c r="F78" s="72"/>
      <c r="G78" s="73">
        <v>880.5</v>
      </c>
      <c r="H78" s="179">
        <v>880.5</v>
      </c>
      <c r="I78" s="131"/>
      <c r="J78" s="14"/>
      <c r="K78" s="94"/>
    </row>
    <row r="79" spans="1:16" ht="20.25" customHeight="1" thickBot="1">
      <c r="A79" s="138"/>
      <c r="B79" s="110"/>
      <c r="C79" s="37" t="s">
        <v>72</v>
      </c>
      <c r="D79" s="78">
        <v>90015</v>
      </c>
      <c r="E79" s="65">
        <v>4000</v>
      </c>
      <c r="F79" s="50"/>
      <c r="G79" s="66"/>
      <c r="H79" s="180">
        <f t="shared" si="2"/>
        <v>4000</v>
      </c>
      <c r="I79" s="132"/>
      <c r="J79" s="20"/>
      <c r="K79" s="23"/>
    </row>
    <row r="80" spans="1:16" ht="18.75" customHeight="1">
      <c r="A80" s="107">
        <v>21</v>
      </c>
      <c r="B80" s="111" t="s">
        <v>15</v>
      </c>
      <c r="C80" s="45" t="s">
        <v>42</v>
      </c>
      <c r="D80" s="81">
        <v>60016</v>
      </c>
      <c r="E80" s="61"/>
      <c r="F80" s="53"/>
      <c r="G80" s="62">
        <v>3222.05</v>
      </c>
      <c r="H80" s="181">
        <v>3222.05</v>
      </c>
      <c r="I80" s="133">
        <f>H80+H81+H82+H83+H84+H85</f>
        <v>17322.05</v>
      </c>
      <c r="J80" s="14"/>
      <c r="K80" s="23"/>
    </row>
    <row r="81" spans="1:11" ht="27.75" customHeight="1">
      <c r="A81" s="108"/>
      <c r="B81" s="110"/>
      <c r="C81" s="36" t="s">
        <v>73</v>
      </c>
      <c r="D81" s="77">
        <v>90015</v>
      </c>
      <c r="E81" s="57">
        <v>4400</v>
      </c>
      <c r="F81" s="49"/>
      <c r="G81" s="55"/>
      <c r="H81" s="178">
        <f t="shared" si="2"/>
        <v>4400</v>
      </c>
      <c r="I81" s="130"/>
      <c r="J81" s="14"/>
      <c r="K81" s="23"/>
    </row>
    <row r="82" spans="1:11" ht="40.5" customHeight="1">
      <c r="A82" s="114"/>
      <c r="B82" s="112"/>
      <c r="C82" s="70" t="s">
        <v>75</v>
      </c>
      <c r="D82" s="79">
        <v>92105</v>
      </c>
      <c r="E82" s="71"/>
      <c r="F82" s="72"/>
      <c r="G82" s="73">
        <v>2000</v>
      </c>
      <c r="H82" s="179">
        <v>2000</v>
      </c>
      <c r="I82" s="131"/>
      <c r="J82" s="14"/>
      <c r="K82" s="94"/>
    </row>
    <row r="83" spans="1:11" ht="42" customHeight="1">
      <c r="A83" s="114"/>
      <c r="B83" s="112"/>
      <c r="C83" s="70" t="s">
        <v>92</v>
      </c>
      <c r="D83" s="79">
        <v>60016</v>
      </c>
      <c r="E83" s="71"/>
      <c r="F83" s="72"/>
      <c r="G83" s="73">
        <v>1500</v>
      </c>
      <c r="H83" s="179">
        <v>1500</v>
      </c>
      <c r="I83" s="131"/>
      <c r="J83" s="14"/>
      <c r="K83" s="94"/>
    </row>
    <row r="84" spans="1:11" ht="27.75" customHeight="1">
      <c r="A84" s="114"/>
      <c r="B84" s="112"/>
      <c r="C84" s="70" t="s">
        <v>74</v>
      </c>
      <c r="D84" s="79">
        <v>90095</v>
      </c>
      <c r="E84" s="71"/>
      <c r="F84" s="72"/>
      <c r="G84" s="73">
        <v>4000</v>
      </c>
      <c r="H84" s="179">
        <v>4000</v>
      </c>
      <c r="I84" s="131"/>
      <c r="J84" s="14"/>
      <c r="K84" s="94"/>
    </row>
    <row r="85" spans="1:11" ht="24.75" customHeight="1" thickBot="1">
      <c r="A85" s="115"/>
      <c r="B85" s="113"/>
      <c r="C85" s="37" t="s">
        <v>7</v>
      </c>
      <c r="D85" s="78">
        <v>63003</v>
      </c>
      <c r="E85" s="65"/>
      <c r="F85" s="50"/>
      <c r="G85" s="66">
        <v>2200</v>
      </c>
      <c r="H85" s="180">
        <f>SUM(E85:G85)</f>
        <v>2200</v>
      </c>
      <c r="I85" s="132"/>
      <c r="J85" s="14"/>
      <c r="K85" s="23"/>
    </row>
    <row r="86" spans="1:11" ht="31.5" customHeight="1" thickBot="1">
      <c r="A86" s="106">
        <v>22</v>
      </c>
      <c r="B86" s="109" t="s">
        <v>33</v>
      </c>
      <c r="C86" s="38" t="s">
        <v>76</v>
      </c>
      <c r="D86" s="76">
        <v>90004</v>
      </c>
      <c r="E86" s="63"/>
      <c r="F86" s="51"/>
      <c r="G86" s="64">
        <v>1776.6</v>
      </c>
      <c r="H86" s="177">
        <f t="shared" ref="H86:H87" si="3">SUM(E86:G86)</f>
        <v>1776.6</v>
      </c>
      <c r="I86" s="129">
        <f>H86+H87+H88+H89</f>
        <v>18876.599999999999</v>
      </c>
      <c r="J86" s="14"/>
      <c r="K86" s="46"/>
    </row>
    <row r="87" spans="1:11" ht="31.5" customHeight="1">
      <c r="A87" s="107"/>
      <c r="B87" s="111"/>
      <c r="C87" s="38" t="s">
        <v>76</v>
      </c>
      <c r="D87" s="81">
        <v>75023</v>
      </c>
      <c r="E87" s="61"/>
      <c r="F87" s="53">
        <v>4000</v>
      </c>
      <c r="G87" s="62"/>
      <c r="H87" s="177">
        <f t="shared" si="3"/>
        <v>4000</v>
      </c>
      <c r="I87" s="133"/>
      <c r="J87" s="14"/>
      <c r="K87" s="97"/>
    </row>
    <row r="88" spans="1:11" ht="26.25" customHeight="1">
      <c r="A88" s="107"/>
      <c r="B88" s="111"/>
      <c r="C88" s="45" t="s">
        <v>8</v>
      </c>
      <c r="D88" s="81">
        <v>90015</v>
      </c>
      <c r="E88" s="61">
        <v>4500</v>
      </c>
      <c r="F88" s="53"/>
      <c r="G88" s="62"/>
      <c r="H88" s="181">
        <f>SUM(E88:G88)</f>
        <v>4500</v>
      </c>
      <c r="I88" s="133"/>
      <c r="J88" s="14"/>
      <c r="K88" s="74"/>
    </row>
    <row r="89" spans="1:11" ht="29.25" customHeight="1" thickBot="1">
      <c r="A89" s="115"/>
      <c r="B89" s="113"/>
      <c r="C89" s="37" t="s">
        <v>77</v>
      </c>
      <c r="D89" s="78">
        <v>92695</v>
      </c>
      <c r="E89" s="65">
        <v>8600</v>
      </c>
      <c r="F89" s="50"/>
      <c r="G89" s="66"/>
      <c r="H89" s="180">
        <f>SUM(E89:G89)</f>
        <v>8600</v>
      </c>
      <c r="I89" s="132"/>
      <c r="J89" s="14"/>
      <c r="K89" s="46"/>
    </row>
    <row r="90" spans="1:11" ht="17.25" customHeight="1" thickBot="1">
      <c r="A90" s="154" t="s">
        <v>2</v>
      </c>
      <c r="B90" s="155"/>
      <c r="C90" s="155"/>
      <c r="D90" s="155"/>
      <c r="E90" s="58">
        <f>SUM(E5:E89)</f>
        <v>330231.84999999998</v>
      </c>
      <c r="F90" s="58">
        <f>SUM(F5:F89)</f>
        <v>57700</v>
      </c>
      <c r="G90" s="58">
        <f>SUM(G5:G89)</f>
        <v>200129.62999999998</v>
      </c>
      <c r="H90" s="59">
        <f>SUM(H5:H89)</f>
        <v>588061.48</v>
      </c>
      <c r="I90" s="60">
        <f>SUM(I5:I89)</f>
        <v>588061.48</v>
      </c>
      <c r="K90" s="23"/>
    </row>
    <row r="91" spans="1:11" ht="63" customHeight="1">
      <c r="A91" s="23"/>
      <c r="D91" s="153"/>
      <c r="E91" s="153"/>
    </row>
    <row r="92" spans="1:11">
      <c r="A92" s="15"/>
      <c r="C92" s="15"/>
      <c r="D92" s="15"/>
      <c r="G92" s="14"/>
      <c r="H92" s="14"/>
      <c r="I92" s="16"/>
      <c r="J92" s="14"/>
      <c r="K92" s="15"/>
    </row>
    <row r="99" spans="6:6">
      <c r="F99" s="105"/>
    </row>
  </sheetData>
  <mergeCells count="71">
    <mergeCell ref="A3:A4"/>
    <mergeCell ref="A40:A43"/>
    <mergeCell ref="D91:E91"/>
    <mergeCell ref="B11:B16"/>
    <mergeCell ref="A22:A24"/>
    <mergeCell ref="B22:B24"/>
    <mergeCell ref="B31:B33"/>
    <mergeCell ref="A47:A49"/>
    <mergeCell ref="A31:A33"/>
    <mergeCell ref="A11:A16"/>
    <mergeCell ref="B76:B79"/>
    <mergeCell ref="B66:B71"/>
    <mergeCell ref="A66:A71"/>
    <mergeCell ref="A35:A39"/>
    <mergeCell ref="A90:D90"/>
    <mergeCell ref="A80:A85"/>
    <mergeCell ref="B2:I2"/>
    <mergeCell ref="I73:I75"/>
    <mergeCell ref="I66:I71"/>
    <mergeCell ref="C3:C4"/>
    <mergeCell ref="B60:B65"/>
    <mergeCell ref="I54:I55"/>
    <mergeCell ref="I56:I59"/>
    <mergeCell ref="I60:I65"/>
    <mergeCell ref="B3:B4"/>
    <mergeCell ref="I31:I33"/>
    <mergeCell ref="I35:I39"/>
    <mergeCell ref="I19:I21"/>
    <mergeCell ref="B47:B49"/>
    <mergeCell ref="B5:B10"/>
    <mergeCell ref="B50:B53"/>
    <mergeCell ref="I50:I53"/>
    <mergeCell ref="I86:I89"/>
    <mergeCell ref="E1:I1"/>
    <mergeCell ref="I76:I79"/>
    <mergeCell ref="I80:I85"/>
    <mergeCell ref="A56:A59"/>
    <mergeCell ref="A60:A65"/>
    <mergeCell ref="A86:A89"/>
    <mergeCell ref="B86:B89"/>
    <mergeCell ref="A76:A79"/>
    <mergeCell ref="A54:A55"/>
    <mergeCell ref="B54:B55"/>
    <mergeCell ref="B35:B39"/>
    <mergeCell ref="A44:A46"/>
    <mergeCell ref="B44:B46"/>
    <mergeCell ref="I47:I49"/>
    <mergeCell ref="I44:I46"/>
    <mergeCell ref="K3:K4"/>
    <mergeCell ref="D3:D4"/>
    <mergeCell ref="I3:I4"/>
    <mergeCell ref="I40:I43"/>
    <mergeCell ref="I22:I24"/>
    <mergeCell ref="I25:I30"/>
    <mergeCell ref="I11:I16"/>
    <mergeCell ref="I17:I18"/>
    <mergeCell ref="I5:I10"/>
    <mergeCell ref="E3:G3"/>
    <mergeCell ref="A73:A75"/>
    <mergeCell ref="B73:B75"/>
    <mergeCell ref="B80:B85"/>
    <mergeCell ref="B40:B43"/>
    <mergeCell ref="B56:B59"/>
    <mergeCell ref="A50:A53"/>
    <mergeCell ref="A5:A10"/>
    <mergeCell ref="A19:A21"/>
    <mergeCell ref="B17:B18"/>
    <mergeCell ref="A17:A18"/>
    <mergeCell ref="B25:B30"/>
    <mergeCell ref="B19:B21"/>
    <mergeCell ref="A25:A30"/>
  </mergeCells>
  <phoneticPr fontId="2" type="noConversion"/>
  <pageMargins left="0.74803149606299213" right="0.74803149606299213" top="1.5480208333333334" bottom="0.98425196850393704" header="0.51181102362204722" footer="0.51181102362204722"/>
  <pageSetup paperSize="9" scale="43" fitToHeight="5" orientation="portrait" r:id="rId1"/>
  <headerFooter alignWithMargins="0">
    <oddHeader xml:space="preserve">&amp;RZałącznik Nr 7
do Zarządzenia Nr 121/2021           
 Wójta Gminy Gietrzwałd z dnia 12.11.2021 r. </oddHeader>
    <oddFooter xml:space="preserve">&amp;R
</oddFooter>
  </headerFooter>
  <rowBreaks count="2" manualBreakCount="2">
    <brk id="52" max="16383" man="1"/>
    <brk id="7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workbookViewId="0">
      <selection activeCell="D26" sqref="D26"/>
    </sheetView>
  </sheetViews>
  <sheetFormatPr defaultRowHeight="12.75"/>
  <sheetData>
    <row r="1" spans="1:4" ht="13.5" thickBot="1">
      <c r="A1" s="168"/>
      <c r="B1" s="161"/>
      <c r="C1" s="162"/>
      <c r="D1" s="2"/>
    </row>
    <row r="2" spans="1:4" ht="13.5" thickBot="1">
      <c r="A2" s="169"/>
      <c r="B2" s="166"/>
      <c r="C2" s="167"/>
      <c r="D2" s="3"/>
    </row>
    <row r="3" spans="1:4" ht="13.5" thickBot="1">
      <c r="A3" s="169"/>
      <c r="B3" s="166"/>
      <c r="C3" s="167"/>
      <c r="D3" s="5"/>
    </row>
    <row r="4" spans="1:4" ht="13.5" thickBot="1">
      <c r="A4" s="169"/>
      <c r="B4" s="166"/>
      <c r="C4" s="167"/>
      <c r="D4" s="5"/>
    </row>
    <row r="5" spans="1:4" ht="13.5" thickBot="1">
      <c r="A5" s="169"/>
      <c r="B5" s="166"/>
      <c r="C5" s="167"/>
      <c r="D5" s="5"/>
    </row>
    <row r="6" spans="1:4" ht="13.5" thickBot="1">
      <c r="A6" s="163"/>
      <c r="B6" s="166"/>
      <c r="C6" s="167"/>
      <c r="D6" s="1"/>
    </row>
    <row r="7" spans="1:4" ht="13.5" thickBot="1">
      <c r="A7" s="164"/>
      <c r="B7" s="166"/>
      <c r="C7" s="167"/>
      <c r="D7" s="7"/>
    </row>
    <row r="8" spans="1:4" ht="13.5" thickBot="1">
      <c r="A8" s="165"/>
      <c r="B8" s="166"/>
      <c r="C8" s="167"/>
      <c r="D8" s="3"/>
    </row>
    <row r="9" spans="1:4" ht="13.5" thickBot="1">
      <c r="A9" s="156"/>
      <c r="B9" s="159"/>
      <c r="C9" s="160"/>
      <c r="D9" s="6"/>
    </row>
    <row r="10" spans="1:4" ht="13.5" thickBot="1">
      <c r="A10" s="157"/>
      <c r="B10" s="161"/>
      <c r="C10" s="162"/>
      <c r="D10" s="4"/>
    </row>
    <row r="11" spans="1:4" ht="13.5" thickBot="1">
      <c r="A11" s="158"/>
      <c r="B11" s="161"/>
      <c r="C11" s="162"/>
      <c r="D11" s="4"/>
    </row>
  </sheetData>
  <mergeCells count="14">
    <mergeCell ref="A1:A5"/>
    <mergeCell ref="B1:C1"/>
    <mergeCell ref="B2:C2"/>
    <mergeCell ref="B3:C3"/>
    <mergeCell ref="B4:C4"/>
    <mergeCell ref="B5:C5"/>
    <mergeCell ref="A9:A11"/>
    <mergeCell ref="B9:C9"/>
    <mergeCell ref="B10:C10"/>
    <mergeCell ref="B11:C11"/>
    <mergeCell ref="A6:A8"/>
    <mergeCell ref="B6:C6"/>
    <mergeCell ref="B7:C7"/>
    <mergeCell ref="B8:C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"/>
  <sheetViews>
    <sheetView workbookViewId="0">
      <selection activeCell="E31" sqref="E31"/>
    </sheetView>
  </sheetViews>
  <sheetFormatPr defaultRowHeight="12.75"/>
  <cols>
    <col min="1" max="1" width="12" customWidth="1"/>
    <col min="3" max="3" width="34.5703125" customWidth="1"/>
  </cols>
  <sheetData>
    <row r="1" spans="1:4" ht="13.5" thickBot="1">
      <c r="A1" s="168"/>
      <c r="B1" s="175"/>
      <c r="C1" s="176"/>
      <c r="D1" s="8"/>
    </row>
    <row r="2" spans="1:4" ht="13.5" thickBot="1">
      <c r="A2" s="169"/>
      <c r="B2" s="172"/>
      <c r="C2" s="174"/>
      <c r="D2" s="9"/>
    </row>
    <row r="3" spans="1:4" ht="13.5" thickBot="1">
      <c r="A3" s="169"/>
      <c r="B3" s="172"/>
      <c r="C3" s="174"/>
      <c r="D3" s="10"/>
    </row>
    <row r="4" spans="1:4" ht="13.5" thickBot="1">
      <c r="A4" s="169"/>
      <c r="B4" s="172"/>
      <c r="C4" s="174"/>
      <c r="D4" s="10"/>
    </row>
    <row r="5" spans="1:4" ht="13.5" thickBot="1">
      <c r="A5" s="169"/>
      <c r="B5" s="172"/>
      <c r="C5" s="174"/>
      <c r="D5" s="10"/>
    </row>
    <row r="6" spans="1:4" ht="13.5" thickBot="1">
      <c r="A6" s="11"/>
      <c r="B6" s="11"/>
      <c r="C6" s="11"/>
      <c r="D6" s="11"/>
    </row>
    <row r="7" spans="1:4" ht="13.5" thickBot="1">
      <c r="A7" s="170"/>
      <c r="B7" s="172"/>
      <c r="C7" s="173"/>
      <c r="D7" s="12"/>
    </row>
    <row r="8" spans="1:4" ht="13.5" thickBot="1">
      <c r="A8" s="171"/>
      <c r="B8" s="172"/>
      <c r="C8" s="174"/>
      <c r="D8" s="13"/>
    </row>
    <row r="9" spans="1:4" ht="13.5" thickBot="1">
      <c r="A9" s="171"/>
      <c r="B9" s="172"/>
      <c r="C9" s="174"/>
      <c r="D9" s="13"/>
    </row>
    <row r="10" spans="1:4" ht="13.5" thickBot="1">
      <c r="A10" s="171"/>
      <c r="B10" s="172"/>
      <c r="C10" s="174"/>
      <c r="D10" s="10"/>
    </row>
  </sheetData>
  <mergeCells count="11">
    <mergeCell ref="A1:A5"/>
    <mergeCell ref="B1:C1"/>
    <mergeCell ref="B2:C2"/>
    <mergeCell ref="B3:C3"/>
    <mergeCell ref="B4:C4"/>
    <mergeCell ref="B5:C5"/>
    <mergeCell ref="A7:A10"/>
    <mergeCell ref="B7:C7"/>
    <mergeCell ref="B8:C8"/>
    <mergeCell ref="B9:C9"/>
    <mergeCell ref="B10:C10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Urząd Gminy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Monia Towstygówna</cp:lastModifiedBy>
  <cp:lastPrinted>2021-11-15T14:05:32Z</cp:lastPrinted>
  <dcterms:created xsi:type="dcterms:W3CDTF">2009-11-17T09:58:50Z</dcterms:created>
  <dcterms:modified xsi:type="dcterms:W3CDTF">2021-11-15T14:05:33Z</dcterms:modified>
</cp:coreProperties>
</file>